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Weather Data\BlenMet\MWRC Website Data\ToGoToWebsite\"/>
    </mc:Choice>
  </mc:AlternateContent>
  <xr:revisionPtr revIDLastSave="0" documentId="13_ncr:1_{1257DDEE-F69A-4F6A-9238-E4C95D39C527}" xr6:coauthVersionLast="47" xr6:coauthVersionMax="47" xr10:uidLastSave="{00000000-0000-0000-0000-000000000000}"/>
  <bookViews>
    <workbookView xWindow="-28920" yWindow="-120" windowWidth="29040" windowHeight="15840" tabRatio="764" xr2:uid="{00000000-000D-0000-FFFF-FFFF00000000}"/>
  </bookViews>
  <sheets>
    <sheet name="Temp" sheetId="2" r:id="rId1"/>
    <sheet name="Rainfall" sheetId="4" r:id="rId2"/>
    <sheet name="Evapotranspiration" sheetId="5" r:id="rId3"/>
    <sheet name="Moisture Deficit" sheetId="13" r:id="rId4"/>
    <sheet name="Air Frosts" sheetId="9" r:id="rId5"/>
    <sheet name="Soil Temp" sheetId="7" r:id="rId6"/>
    <sheet name="Radiation" sheetId="11" r:id="rId7"/>
    <sheet name="GDD" sheetId="3" r:id="rId8"/>
    <sheet name="Wind" sheetId="1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6" i="1" l="1"/>
  <c r="AH26" i="1"/>
  <c r="AH10" i="1"/>
  <c r="P10" i="1"/>
  <c r="N35" i="3"/>
  <c r="O15" i="3"/>
  <c r="P24" i="11"/>
  <c r="P7" i="11"/>
  <c r="P7" i="7"/>
  <c r="P24" i="9"/>
  <c r="P7" i="9"/>
  <c r="T49" i="13"/>
  <c r="T29" i="13"/>
  <c r="S6" i="13"/>
  <c r="P24" i="5"/>
  <c r="P7" i="5"/>
  <c r="AF9" i="4"/>
  <c r="AG39" i="2"/>
  <c r="P39" i="2"/>
  <c r="P23" i="2"/>
  <c r="AF23" i="2"/>
  <c r="AG7" i="2"/>
  <c r="P7" i="2"/>
  <c r="AH25" i="1"/>
  <c r="P25" i="1"/>
  <c r="AH9" i="1"/>
  <c r="P9" i="1"/>
  <c r="N34" i="3"/>
  <c r="O14" i="3"/>
  <c r="P23" i="11"/>
  <c r="P6" i="11"/>
  <c r="P6" i="7"/>
  <c r="P23" i="9"/>
  <c r="P6" i="9"/>
  <c r="T48" i="13"/>
  <c r="T28" i="13"/>
  <c r="S5" i="13"/>
  <c r="P23" i="5"/>
  <c r="P6" i="5"/>
  <c r="AF8" i="4"/>
  <c r="AG38" i="2"/>
  <c r="P38" i="2"/>
  <c r="P22" i="2"/>
  <c r="AF22" i="2"/>
  <c r="AG6" i="2"/>
  <c r="P6" i="2"/>
  <c r="AH24" i="1"/>
  <c r="P24" i="1"/>
  <c r="AH8" i="1"/>
  <c r="P8" i="1"/>
  <c r="N33" i="3"/>
  <c r="O13" i="3"/>
  <c r="P22" i="11"/>
  <c r="P5" i="11"/>
  <c r="P5" i="7"/>
  <c r="P22" i="9"/>
  <c r="P5" i="9"/>
  <c r="T47" i="13"/>
  <c r="T27" i="13"/>
  <c r="S4" i="13"/>
  <c r="P22" i="5"/>
  <c r="P5" i="5"/>
  <c r="AF7" i="4"/>
  <c r="AG37" i="2"/>
  <c r="P37" i="2"/>
  <c r="AF21" i="2"/>
  <c r="P21" i="2"/>
  <c r="AG5" i="2"/>
  <c r="AF36" i="1"/>
  <c r="AH35" i="1"/>
  <c r="N36" i="1"/>
  <c r="P35" i="1"/>
  <c r="AF20" i="1"/>
  <c r="AH19" i="1"/>
  <c r="N20" i="1"/>
  <c r="P19" i="1"/>
  <c r="N32" i="3"/>
  <c r="O12" i="3"/>
  <c r="N34" i="11"/>
  <c r="P33" i="11"/>
  <c r="N18" i="11"/>
  <c r="N17" i="11"/>
  <c r="P16" i="11"/>
  <c r="N17" i="7"/>
  <c r="P16" i="7"/>
  <c r="N34" i="9"/>
  <c r="P33" i="9"/>
  <c r="N17" i="9"/>
  <c r="T58" i="13"/>
  <c r="T38" i="13"/>
  <c r="R15" i="13"/>
  <c r="R21" i="13" s="1"/>
  <c r="N34" i="5"/>
  <c r="P33" i="5"/>
  <c r="N18" i="5"/>
  <c r="N17" i="5"/>
  <c r="P16" i="5"/>
  <c r="AF18" i="4"/>
  <c r="AE49" i="2"/>
  <c r="AG48" i="2"/>
  <c r="N49" i="2"/>
  <c r="P48" i="2"/>
  <c r="AG33" i="2"/>
  <c r="AG32" i="2"/>
  <c r="AG31" i="2"/>
  <c r="AG30" i="2"/>
  <c r="AG29" i="2"/>
  <c r="AG28" i="2"/>
  <c r="AG27" i="2"/>
  <c r="AG26" i="2"/>
  <c r="AG25" i="2"/>
  <c r="AG24" i="2"/>
  <c r="AG23" i="2"/>
  <c r="AG22" i="2"/>
  <c r="AG21" i="2"/>
  <c r="AE33" i="2"/>
  <c r="AE32" i="2"/>
  <c r="N33" i="2"/>
  <c r="P32" i="2"/>
  <c r="AE17" i="2"/>
  <c r="AG16" i="2"/>
  <c r="N17" i="2"/>
  <c r="P16" i="2"/>
  <c r="P5" i="2"/>
  <c r="AH34" i="1"/>
  <c r="P34" i="1"/>
  <c r="AH18" i="1"/>
  <c r="P18" i="1"/>
  <c r="O11" i="3"/>
  <c r="P32" i="11"/>
  <c r="P15" i="11"/>
  <c r="P15" i="7"/>
  <c r="P32" i="9"/>
  <c r="P15" i="9"/>
  <c r="T57" i="13"/>
  <c r="T37" i="13"/>
  <c r="R14" i="13"/>
  <c r="P32" i="5"/>
  <c r="P15" i="5"/>
  <c r="AF17" i="4"/>
  <c r="AG47" i="2"/>
  <c r="P47" i="2"/>
  <c r="AE31" i="2"/>
  <c r="P31" i="2"/>
  <c r="AG15" i="2"/>
  <c r="P15" i="2"/>
  <c r="AH33" i="1"/>
  <c r="P33" i="1"/>
  <c r="AH17" i="1"/>
  <c r="P17" i="1"/>
  <c r="O10" i="3"/>
  <c r="P31" i="11"/>
  <c r="P14" i="11"/>
  <c r="P14" i="7"/>
  <c r="P31" i="9"/>
  <c r="P14" i="9"/>
  <c r="T56" i="13"/>
  <c r="T36" i="13"/>
  <c r="R13" i="13"/>
  <c r="P31" i="5"/>
  <c r="P14" i="5"/>
  <c r="AF16" i="4"/>
  <c r="AG46" i="2"/>
  <c r="P46" i="2"/>
  <c r="P30" i="2"/>
  <c r="AE30" i="2"/>
  <c r="AG14" i="2"/>
  <c r="P14" i="2"/>
  <c r="P32" i="1"/>
  <c r="AH32" i="1"/>
  <c r="AH16" i="1"/>
  <c r="P16" i="1"/>
  <c r="O9" i="3"/>
  <c r="P30" i="11"/>
  <c r="P13" i="11"/>
  <c r="P13" i="7"/>
  <c r="P30" i="9"/>
  <c r="P13" i="9"/>
  <c r="T55" i="13"/>
  <c r="T35" i="13"/>
  <c r="R12" i="13"/>
  <c r="P30" i="5"/>
  <c r="P13" i="5"/>
  <c r="AF15" i="4"/>
  <c r="P45" i="2"/>
  <c r="AG45" i="2"/>
  <c r="P29" i="2"/>
  <c r="AE29" i="2"/>
  <c r="AG13" i="2"/>
  <c r="P13" i="2"/>
  <c r="P31" i="1"/>
  <c r="AH31" i="1"/>
  <c r="AH15" i="1"/>
  <c r="P15" i="1"/>
  <c r="N28" i="3"/>
  <c r="N29" i="3" s="1"/>
  <c r="N30" i="3" s="1"/>
  <c r="N31" i="3" s="1"/>
  <c r="O8" i="3"/>
  <c r="P29" i="11"/>
  <c r="P12" i="11"/>
  <c r="P12" i="7"/>
  <c r="P29" i="9"/>
  <c r="P12" i="9"/>
  <c r="T54" i="13"/>
  <c r="T34" i="13"/>
  <c r="R11" i="13"/>
  <c r="P29" i="5"/>
  <c r="P12" i="5"/>
  <c r="AF14" i="4"/>
  <c r="AG44" i="2"/>
  <c r="P44" i="2"/>
  <c r="P28" i="2"/>
  <c r="AE28" i="2"/>
  <c r="AG12" i="2"/>
  <c r="P12" i="2"/>
  <c r="AH30" i="1"/>
  <c r="P30" i="1"/>
  <c r="AH14" i="1"/>
  <c r="P14" i="1"/>
  <c r="M21" i="3"/>
  <c r="M20" i="3"/>
  <c r="O7" i="3"/>
  <c r="P28" i="11"/>
  <c r="P11" i="11"/>
  <c r="P11" i="7"/>
  <c r="P28" i="9"/>
  <c r="P11" i="9"/>
  <c r="T53" i="13"/>
  <c r="T33" i="13"/>
  <c r="R10" i="13"/>
  <c r="P28" i="5"/>
  <c r="P11" i="5"/>
  <c r="AF13" i="4"/>
  <c r="AG43" i="2"/>
  <c r="P43" i="2"/>
  <c r="AE27" i="2"/>
  <c r="P27" i="2"/>
  <c r="AG11" i="2"/>
  <c r="P11" i="2"/>
  <c r="AH29" i="1"/>
  <c r="P29" i="1"/>
  <c r="AH13" i="1"/>
  <c r="P13" i="1"/>
  <c r="O18" i="3"/>
  <c r="P27" i="11"/>
  <c r="P10" i="11"/>
  <c r="P10" i="7"/>
  <c r="P27" i="9"/>
  <c r="P10" i="9"/>
  <c r="R41" i="13"/>
  <c r="R61" i="13"/>
  <c r="T52" i="13"/>
  <c r="T32" i="13"/>
  <c r="R9" i="13"/>
  <c r="P27" i="5"/>
  <c r="P10" i="5"/>
  <c r="AF12" i="4"/>
  <c r="AG42" i="2"/>
  <c r="P42" i="2"/>
  <c r="AE26" i="2"/>
  <c r="P26" i="2"/>
  <c r="AG10" i="2"/>
  <c r="P10" i="2"/>
  <c r="P28" i="1"/>
  <c r="AH28" i="1"/>
  <c r="AH12" i="1"/>
  <c r="P12" i="1"/>
  <c r="O17" i="3"/>
  <c r="P26" i="11"/>
  <c r="P9" i="11"/>
  <c r="P9" i="7"/>
  <c r="P26" i="9"/>
  <c r="P9" i="9"/>
  <c r="T51" i="13"/>
  <c r="T31" i="13"/>
  <c r="R8" i="13"/>
  <c r="P26" i="5"/>
  <c r="P9" i="5"/>
  <c r="AF11" i="4"/>
  <c r="AG41" i="2"/>
  <c r="P41" i="2"/>
  <c r="P25" i="2"/>
  <c r="AE25" i="2"/>
  <c r="AG9" i="2"/>
  <c r="P9" i="2"/>
  <c r="AH27" i="1"/>
  <c r="P27" i="1"/>
  <c r="AH11" i="1"/>
  <c r="P11" i="1"/>
  <c r="O16" i="3"/>
  <c r="P25" i="11"/>
  <c r="P8" i="11"/>
  <c r="P8" i="7"/>
  <c r="P25" i="9"/>
  <c r="P8" i="9"/>
  <c r="T50" i="13"/>
  <c r="T30" i="13"/>
  <c r="R7" i="13"/>
  <c r="P25" i="5"/>
  <c r="P8" i="5"/>
  <c r="AD19" i="4"/>
  <c r="AF10" i="4"/>
  <c r="AG40" i="2"/>
  <c r="P40" i="2"/>
  <c r="AE24" i="2"/>
  <c r="P24" i="2"/>
  <c r="AG8" i="2"/>
  <c r="P8" i="2"/>
  <c r="R59" i="13"/>
  <c r="R39" i="13"/>
  <c r="R6" i="13"/>
  <c r="AE23" i="2"/>
  <c r="R5" i="13"/>
  <c r="R20" i="13" s="1"/>
  <c r="AE22" i="2"/>
  <c r="R4" i="13"/>
  <c r="AE21" i="2"/>
  <c r="AE36" i="1"/>
  <c r="M36" i="1"/>
  <c r="AE20" i="1"/>
  <c r="M20" i="1"/>
  <c r="M34" i="11"/>
  <c r="M18" i="11"/>
  <c r="M17" i="11"/>
  <c r="M17" i="7"/>
  <c r="M34" i="9"/>
  <c r="M17" i="9"/>
  <c r="Q59" i="13"/>
  <c r="Q39" i="13"/>
  <c r="Q15" i="13"/>
  <c r="M34" i="5"/>
  <c r="M18" i="5"/>
  <c r="M17" i="5"/>
  <c r="AD49" i="2"/>
  <c r="M49" i="2"/>
  <c r="AD32" i="2"/>
  <c r="M33" i="2"/>
  <c r="AD17" i="2"/>
  <c r="M17" i="2"/>
  <c r="P18" i="5" l="1"/>
  <c r="P17" i="5"/>
  <c r="R16" i="13"/>
  <c r="Q14" i="13"/>
  <c r="AD31" i="2"/>
  <c r="Q13" i="13"/>
  <c r="AD30" i="2"/>
  <c r="Q12" i="13" l="1"/>
  <c r="AD29" i="2"/>
  <c r="Q21" i="13" l="1"/>
  <c r="R19" i="13"/>
  <c r="M28" i="3"/>
  <c r="M29" i="3" s="1"/>
  <c r="M30" i="3" s="1"/>
  <c r="M31" i="3" s="1"/>
  <c r="M32" i="3" s="1"/>
  <c r="M33" i="3" s="1"/>
  <c r="M34" i="3" s="1"/>
  <c r="M35" i="3" s="1"/>
  <c r="M36" i="3" s="1"/>
  <c r="M37" i="3" s="1"/>
  <c r="M38" i="3" s="1"/>
  <c r="Q11" i="13"/>
  <c r="AD28" i="2"/>
  <c r="Q10" i="13" l="1"/>
  <c r="R18" i="13" s="1"/>
  <c r="AC19" i="4"/>
  <c r="AD27" i="2"/>
  <c r="L21" i="3" l="1"/>
  <c r="L20" i="3"/>
  <c r="Q61" i="13"/>
  <c r="Q41" i="13"/>
  <c r="Q9" i="13"/>
  <c r="AD26" i="2"/>
  <c r="Q8" i="13" l="1"/>
  <c r="AD25" i="2"/>
  <c r="Q7" i="13" l="1"/>
  <c r="AD24" i="2"/>
  <c r="Q6" i="13" l="1"/>
  <c r="AD23" i="2"/>
  <c r="S19" i="4" l="1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Q5" i="13" l="1"/>
  <c r="AD22" i="2"/>
  <c r="Q4" i="13" l="1"/>
  <c r="Q16" i="13" s="1"/>
  <c r="AD21" i="2"/>
  <c r="AD33" i="2" s="1"/>
  <c r="AD36" i="1" l="1"/>
  <c r="L36" i="1"/>
  <c r="AD20" i="1"/>
  <c r="L20" i="1"/>
  <c r="L34" i="11"/>
  <c r="L18" i="11"/>
  <c r="L17" i="11"/>
  <c r="L17" i="7"/>
  <c r="L34" i="9"/>
  <c r="L17" i="9"/>
  <c r="P16" i="9"/>
  <c r="P15" i="13"/>
  <c r="Q20" i="13" s="1"/>
  <c r="L34" i="5"/>
  <c r="L18" i="5"/>
  <c r="L17" i="5"/>
  <c r="AC49" i="2"/>
  <c r="L49" i="2"/>
  <c r="AC32" i="2"/>
  <c r="L33" i="2"/>
  <c r="AC17" i="2"/>
  <c r="L17" i="2"/>
  <c r="P14" i="13" l="1"/>
  <c r="AC31" i="2"/>
  <c r="P13" i="13" l="1"/>
  <c r="AC30" i="2"/>
  <c r="P12" i="13" l="1"/>
  <c r="AC29" i="2"/>
  <c r="P21" i="13" l="1"/>
  <c r="Q19" i="13"/>
  <c r="L28" i="3"/>
  <c r="L29" i="3" s="1"/>
  <c r="L30" i="3" s="1"/>
  <c r="L31" i="3" s="1"/>
  <c r="L32" i="3" s="1"/>
  <c r="L33" i="3" s="1"/>
  <c r="L34" i="3" s="1"/>
  <c r="L35" i="3" s="1"/>
  <c r="L36" i="3" s="1"/>
  <c r="L37" i="3" s="1"/>
  <c r="L38" i="3" s="1"/>
  <c r="P11" i="13"/>
  <c r="AC28" i="2"/>
  <c r="P10" i="13" l="1"/>
  <c r="Q18" i="13" s="1"/>
  <c r="AC27" i="2"/>
  <c r="K20" i="3" l="1"/>
  <c r="P61" i="13"/>
  <c r="P41" i="13"/>
  <c r="P9" i="13"/>
  <c r="AB19" i="4"/>
  <c r="AC26" i="2"/>
  <c r="P8" i="13" l="1"/>
  <c r="AC25" i="2"/>
  <c r="K21" i="3" l="1"/>
  <c r="P7" i="13"/>
  <c r="AC24" i="2"/>
  <c r="P59" i="13" l="1"/>
  <c r="P39" i="13"/>
  <c r="P6" i="13"/>
  <c r="AC23" i="2"/>
  <c r="P5" i="13" l="1"/>
  <c r="AC22" i="2"/>
  <c r="P4" i="13" l="1"/>
  <c r="P16" i="13" s="1"/>
  <c r="AC21" i="2"/>
  <c r="AC33" i="2" s="1"/>
  <c r="AC36" i="1" l="1"/>
  <c r="AC20" i="1"/>
  <c r="K36" i="1"/>
  <c r="K20" i="1"/>
  <c r="K34" i="11"/>
  <c r="K18" i="11"/>
  <c r="K17" i="11"/>
  <c r="K17" i="7"/>
  <c r="K34" i="9"/>
  <c r="K17" i="9"/>
  <c r="O61" i="13"/>
  <c r="O59" i="13"/>
  <c r="O39" i="13"/>
  <c r="O15" i="13"/>
  <c r="P20" i="13" s="1"/>
  <c r="K34" i="5"/>
  <c r="K18" i="5"/>
  <c r="K17" i="5"/>
  <c r="AB49" i="2"/>
  <c r="K49" i="2"/>
  <c r="K33" i="2"/>
  <c r="AB32" i="2"/>
  <c r="AB17" i="2"/>
  <c r="K17" i="2"/>
  <c r="O14" i="13" l="1"/>
  <c r="AB31" i="2"/>
  <c r="O13" i="13" l="1"/>
  <c r="AB30" i="2"/>
  <c r="O12" i="13" l="1"/>
  <c r="AB29" i="2"/>
  <c r="O21" i="13" l="1"/>
  <c r="P19" i="13"/>
  <c r="K28" i="3"/>
  <c r="K29" i="3" s="1"/>
  <c r="K30" i="3" s="1"/>
  <c r="K31" i="3" s="1"/>
  <c r="K32" i="3" s="1"/>
  <c r="K33" i="3" s="1"/>
  <c r="K34" i="3" s="1"/>
  <c r="K35" i="3" s="1"/>
  <c r="K36" i="3" s="1"/>
  <c r="K37" i="3" s="1"/>
  <c r="K38" i="3" s="1"/>
  <c r="O11" i="13"/>
  <c r="AB28" i="2"/>
  <c r="O41" i="13" l="1"/>
  <c r="O10" i="13"/>
  <c r="P18" i="13" s="1"/>
  <c r="AB27" i="2"/>
  <c r="J21" i="3" l="1"/>
  <c r="J20" i="3"/>
  <c r="O9" i="13"/>
  <c r="AB26" i="2"/>
  <c r="H39" i="13" l="1"/>
  <c r="I39" i="13"/>
  <c r="J39" i="13"/>
  <c r="K39" i="13"/>
  <c r="L39" i="13"/>
  <c r="M39" i="13"/>
  <c r="N39" i="13"/>
  <c r="N61" i="13"/>
  <c r="M61" i="13"/>
  <c r="L61" i="13"/>
  <c r="K61" i="13"/>
  <c r="J61" i="13"/>
  <c r="I61" i="13"/>
  <c r="G61" i="13"/>
  <c r="F61" i="13"/>
  <c r="E61" i="13"/>
  <c r="D61" i="13"/>
  <c r="C61" i="13"/>
  <c r="N59" i="13"/>
  <c r="M59" i="13"/>
  <c r="L59" i="13"/>
  <c r="K59" i="13"/>
  <c r="J59" i="13"/>
  <c r="I59" i="13"/>
  <c r="H59" i="13"/>
  <c r="G59" i="13"/>
  <c r="F59" i="13"/>
  <c r="E59" i="13"/>
  <c r="D59" i="13"/>
  <c r="C59" i="13"/>
  <c r="N41" i="13"/>
  <c r="M41" i="13"/>
  <c r="L41" i="13"/>
  <c r="K41" i="13"/>
  <c r="J41" i="13"/>
  <c r="I41" i="13"/>
  <c r="G41" i="13"/>
  <c r="F41" i="13"/>
  <c r="E41" i="13"/>
  <c r="D41" i="13"/>
  <c r="C41" i="13"/>
  <c r="G39" i="13"/>
  <c r="F39" i="13"/>
  <c r="E39" i="13"/>
  <c r="D39" i="13"/>
  <c r="C39" i="13"/>
  <c r="B39" i="13"/>
  <c r="N15" i="13"/>
  <c r="O20" i="13" s="1"/>
  <c r="M15" i="13"/>
  <c r="L15" i="13"/>
  <c r="K15" i="13"/>
  <c r="J15" i="13"/>
  <c r="I15" i="13"/>
  <c r="H15" i="13"/>
  <c r="G15" i="13"/>
  <c r="F15" i="13"/>
  <c r="G20" i="13" s="1"/>
  <c r="E15" i="13"/>
  <c r="D15" i="13"/>
  <c r="C15" i="13"/>
  <c r="B15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B11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O4" i="13"/>
  <c r="N4" i="13"/>
  <c r="M4" i="13"/>
  <c r="L4" i="13"/>
  <c r="K4" i="13"/>
  <c r="J4" i="13"/>
  <c r="I4" i="13"/>
  <c r="H4" i="13"/>
  <c r="G4" i="13"/>
  <c r="F4" i="13"/>
  <c r="E4" i="13"/>
  <c r="D4" i="13"/>
  <c r="C4" i="13"/>
  <c r="T6" i="13" l="1"/>
  <c r="T14" i="13"/>
  <c r="T8" i="13"/>
  <c r="T5" i="13"/>
  <c r="T13" i="13"/>
  <c r="T11" i="13"/>
  <c r="T4" i="13"/>
  <c r="T12" i="13"/>
  <c r="T10" i="13"/>
  <c r="T7" i="13"/>
  <c r="T15" i="13"/>
  <c r="T9" i="13"/>
  <c r="O16" i="13"/>
  <c r="O19" i="13"/>
  <c r="O18" i="13"/>
  <c r="D21" i="13"/>
  <c r="F20" i="13"/>
  <c r="T61" i="13"/>
  <c r="T59" i="13"/>
  <c r="T41" i="13"/>
  <c r="I16" i="13"/>
  <c r="M16" i="13"/>
  <c r="H21" i="13"/>
  <c r="L21" i="13"/>
  <c r="F18" i="13"/>
  <c r="F16" i="13"/>
  <c r="K18" i="13"/>
  <c r="G16" i="13"/>
  <c r="K16" i="13"/>
  <c r="B21" i="13"/>
  <c r="F21" i="13"/>
  <c r="K19" i="13"/>
  <c r="N21" i="13"/>
  <c r="K20" i="13"/>
  <c r="F19" i="13"/>
  <c r="D16" i="13"/>
  <c r="H16" i="13"/>
  <c r="L16" i="13"/>
  <c r="C21" i="13"/>
  <c r="G21" i="13"/>
  <c r="K21" i="13"/>
  <c r="L20" i="13"/>
  <c r="T39" i="13"/>
  <c r="M18" i="13"/>
  <c r="I20" i="13"/>
  <c r="M20" i="13"/>
  <c r="E16" i="13"/>
  <c r="E20" i="13"/>
  <c r="J20" i="13"/>
  <c r="J16" i="13"/>
  <c r="N20" i="13"/>
  <c r="N16" i="13"/>
  <c r="D18" i="13"/>
  <c r="I18" i="13"/>
  <c r="D20" i="13"/>
  <c r="N18" i="13"/>
  <c r="J19" i="13"/>
  <c r="M21" i="13"/>
  <c r="E21" i="13"/>
  <c r="J21" i="13"/>
  <c r="C16" i="13"/>
  <c r="C18" i="13"/>
  <c r="G18" i="13"/>
  <c r="L18" i="13"/>
  <c r="C19" i="13"/>
  <c r="G19" i="13"/>
  <c r="L19" i="13"/>
  <c r="C20" i="13"/>
  <c r="E18" i="13"/>
  <c r="J18" i="13"/>
  <c r="E19" i="13"/>
  <c r="N19" i="13"/>
  <c r="I21" i="13"/>
  <c r="D19" i="13"/>
  <c r="I19" i="13"/>
  <c r="M19" i="13"/>
  <c r="T19" i="13" l="1"/>
  <c r="T21" i="13"/>
  <c r="T18" i="13"/>
  <c r="T20" i="13"/>
  <c r="T16" i="13"/>
  <c r="AB25" i="2" l="1"/>
  <c r="AA19" i="4" l="1"/>
  <c r="AB24" i="2"/>
  <c r="AB23" i="2"/>
  <c r="AB22" i="2" l="1"/>
  <c r="AB21" i="2" l="1"/>
  <c r="AB33" i="2" s="1"/>
  <c r="AB36" i="1" l="1"/>
  <c r="J36" i="1"/>
  <c r="AB20" i="1"/>
  <c r="J20" i="1"/>
  <c r="J34" i="5"/>
  <c r="J18" i="5"/>
  <c r="J17" i="5"/>
  <c r="J34" i="11"/>
  <c r="J18" i="11"/>
  <c r="J17" i="11"/>
  <c r="J17" i="7"/>
  <c r="J34" i="9"/>
  <c r="J17" i="9"/>
  <c r="AA49" i="2"/>
  <c r="J49" i="2"/>
  <c r="AA32" i="2"/>
  <c r="J33" i="2"/>
  <c r="AA17" i="2"/>
  <c r="J17" i="2"/>
  <c r="AA31" i="2" l="1"/>
  <c r="AA30" i="2" l="1"/>
  <c r="AG49" i="2" l="1"/>
  <c r="AA29" i="2"/>
  <c r="AF19" i="4" l="1"/>
  <c r="P49" i="2"/>
  <c r="P33" i="2"/>
  <c r="AG17" i="2"/>
  <c r="J28" i="3"/>
  <c r="J29" i="3" s="1"/>
  <c r="AA28" i="2"/>
  <c r="J30" i="3" l="1"/>
  <c r="J31" i="3" s="1"/>
  <c r="J32" i="3" s="1"/>
  <c r="J33" i="3" s="1"/>
  <c r="J34" i="3" s="1"/>
  <c r="J35" i="3" s="1"/>
  <c r="J36" i="3" s="1"/>
  <c r="J37" i="3" s="1"/>
  <c r="J38" i="3" s="1"/>
  <c r="AA27" i="2"/>
  <c r="I21" i="3" l="1"/>
  <c r="I20" i="3"/>
  <c r="AA26" i="2"/>
  <c r="AA25" i="2"/>
  <c r="Z19" i="4"/>
  <c r="AA24" i="2"/>
  <c r="AA23" i="2"/>
  <c r="AA22" i="2"/>
  <c r="AA21" i="2"/>
  <c r="AA36" i="1"/>
  <c r="I36" i="1"/>
  <c r="AA20" i="1"/>
  <c r="I20" i="1"/>
  <c r="I34" i="5"/>
  <c r="I18" i="5"/>
  <c r="I17" i="5"/>
  <c r="I34" i="11"/>
  <c r="I18" i="11"/>
  <c r="I17" i="11"/>
  <c r="I17" i="7"/>
  <c r="I34" i="9"/>
  <c r="I17" i="9"/>
  <c r="Z49" i="2"/>
  <c r="I49" i="2"/>
  <c r="Z32" i="2"/>
  <c r="I33" i="2"/>
  <c r="I17" i="2"/>
  <c r="Z17" i="2"/>
  <c r="Z31" i="2"/>
  <c r="Z30" i="2"/>
  <c r="Z29" i="2"/>
  <c r="I28" i="3"/>
  <c r="I29" i="3" s="1"/>
  <c r="I30" i="3" s="1"/>
  <c r="I31" i="3" s="1"/>
  <c r="I32" i="3" s="1"/>
  <c r="I33" i="3" s="1"/>
  <c r="I34" i="3" s="1"/>
  <c r="I35" i="3" s="1"/>
  <c r="I36" i="3" s="1"/>
  <c r="I37" i="3" s="1"/>
  <c r="I38" i="3" s="1"/>
  <c r="Z28" i="2"/>
  <c r="Z27" i="2"/>
  <c r="H20" i="3"/>
  <c r="Z26" i="2"/>
  <c r="Z25" i="2"/>
  <c r="H21" i="3"/>
  <c r="Z24" i="2"/>
  <c r="P34" i="9"/>
  <c r="Y19" i="4"/>
  <c r="Z23" i="2"/>
  <c r="Z22" i="2"/>
  <c r="AH36" i="1"/>
  <c r="AH20" i="1"/>
  <c r="P36" i="1"/>
  <c r="P20" i="1"/>
  <c r="P34" i="5"/>
  <c r="P34" i="11"/>
  <c r="P17" i="11"/>
  <c r="P17" i="7"/>
  <c r="P17" i="9"/>
  <c r="P17" i="2"/>
  <c r="Z21" i="2"/>
  <c r="Z20" i="1"/>
  <c r="Z36" i="1"/>
  <c r="H36" i="1"/>
  <c r="H20" i="1"/>
  <c r="O21" i="3"/>
  <c r="H34" i="5"/>
  <c r="H18" i="5"/>
  <c r="H17" i="5"/>
  <c r="H34" i="11"/>
  <c r="H18" i="11"/>
  <c r="H17" i="11"/>
  <c r="H17" i="7"/>
  <c r="H34" i="9"/>
  <c r="H17" i="9"/>
  <c r="Y49" i="2"/>
  <c r="H49" i="2"/>
  <c r="Y32" i="2"/>
  <c r="H33" i="2"/>
  <c r="Y17" i="2"/>
  <c r="H17" i="2"/>
  <c r="Y31" i="2"/>
  <c r="Y30" i="2"/>
  <c r="Y29" i="2"/>
  <c r="H28" i="3"/>
  <c r="H29" i="3" s="1"/>
  <c r="H30" i="3" s="1"/>
  <c r="H31" i="3" s="1"/>
  <c r="H32" i="3" s="1"/>
  <c r="H33" i="3" s="1"/>
  <c r="H34" i="3" s="1"/>
  <c r="H35" i="3" s="1"/>
  <c r="H36" i="3" s="1"/>
  <c r="H37" i="3" s="1"/>
  <c r="H38" i="3" s="1"/>
  <c r="Y28" i="2"/>
  <c r="Y27" i="2"/>
  <c r="G20" i="3"/>
  <c r="Y26" i="2"/>
  <c r="G21" i="3"/>
  <c r="Y25" i="2"/>
  <c r="X19" i="4"/>
  <c r="Y24" i="2"/>
  <c r="Y23" i="2"/>
  <c r="Y22" i="2"/>
  <c r="Y21" i="2"/>
  <c r="Y36" i="1"/>
  <c r="G36" i="1"/>
  <c r="Y20" i="1"/>
  <c r="G20" i="1"/>
  <c r="F20" i="3"/>
  <c r="G34" i="5"/>
  <c r="G18" i="5"/>
  <c r="G17" i="5"/>
  <c r="G34" i="11"/>
  <c r="G18" i="11"/>
  <c r="G17" i="11"/>
  <c r="G17" i="7"/>
  <c r="G34" i="9"/>
  <c r="G17" i="9"/>
  <c r="W19" i="4"/>
  <c r="X49" i="2"/>
  <c r="G49" i="2"/>
  <c r="G33" i="2"/>
  <c r="X32" i="2"/>
  <c r="X17" i="2"/>
  <c r="G17" i="2"/>
  <c r="X31" i="2"/>
  <c r="X30" i="2"/>
  <c r="X29" i="2"/>
  <c r="G28" i="3"/>
  <c r="G29" i="3"/>
  <c r="G30" i="3" s="1"/>
  <c r="G31" i="3" s="1"/>
  <c r="G32" i="3" s="1"/>
  <c r="G33" i="3" s="1"/>
  <c r="G34" i="3" s="1"/>
  <c r="G35" i="3" s="1"/>
  <c r="G36" i="3" s="1"/>
  <c r="G37" i="3" s="1"/>
  <c r="G38" i="3" s="1"/>
  <c r="X28" i="2"/>
  <c r="X27" i="2"/>
  <c r="X26" i="2"/>
  <c r="X25" i="2"/>
  <c r="F21" i="3"/>
  <c r="E21" i="3"/>
  <c r="D21" i="3"/>
  <c r="X24" i="2"/>
  <c r="X23" i="2"/>
  <c r="X22" i="2"/>
  <c r="X21" i="2"/>
  <c r="W32" i="2"/>
  <c r="W31" i="2"/>
  <c r="W30" i="2"/>
  <c r="W29" i="2"/>
  <c r="W28" i="2"/>
  <c r="F27" i="3"/>
  <c r="F28" i="3" s="1"/>
  <c r="F29" i="3" s="1"/>
  <c r="F30" i="3" s="1"/>
  <c r="F31" i="3" s="1"/>
  <c r="F32" i="3" s="1"/>
  <c r="F33" i="3" s="1"/>
  <c r="F34" i="3" s="1"/>
  <c r="F35" i="3" s="1"/>
  <c r="F36" i="3" s="1"/>
  <c r="F37" i="3" s="1"/>
  <c r="F38" i="3" s="1"/>
  <c r="W27" i="2"/>
  <c r="W26" i="2"/>
  <c r="W25" i="2"/>
  <c r="W24" i="2"/>
  <c r="W23" i="2"/>
  <c r="E27" i="3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E38" i="3" s="1"/>
  <c r="D27" i="3"/>
  <c r="O27" i="3" s="1"/>
  <c r="E20" i="3"/>
  <c r="D20" i="3"/>
  <c r="U28" i="2"/>
  <c r="U27" i="2"/>
  <c r="U26" i="2"/>
  <c r="U25" i="2"/>
  <c r="U24" i="2"/>
  <c r="U23" i="2"/>
  <c r="U22" i="2"/>
  <c r="U21" i="2"/>
  <c r="V21" i="2"/>
  <c r="F18" i="5"/>
  <c r="F17" i="5"/>
  <c r="F18" i="11"/>
  <c r="F17" i="11"/>
  <c r="F17" i="7"/>
  <c r="F34" i="9"/>
  <c r="E34" i="9"/>
  <c r="D34" i="9"/>
  <c r="D17" i="2"/>
  <c r="F17" i="2"/>
  <c r="E17" i="2"/>
  <c r="W49" i="2"/>
  <c r="E18" i="11"/>
  <c r="E17" i="11"/>
  <c r="E34" i="11"/>
  <c r="W36" i="1"/>
  <c r="X36" i="1"/>
  <c r="V36" i="1"/>
  <c r="E36" i="1"/>
  <c r="F36" i="1"/>
  <c r="D36" i="1"/>
  <c r="W20" i="1"/>
  <c r="X20" i="1"/>
  <c r="V20" i="1"/>
  <c r="E20" i="1"/>
  <c r="F20" i="1"/>
  <c r="D20" i="1"/>
  <c r="F34" i="5"/>
  <c r="F34" i="11"/>
  <c r="F17" i="9"/>
  <c r="V19" i="4"/>
  <c r="V49" i="2"/>
  <c r="U49" i="2"/>
  <c r="E49" i="2"/>
  <c r="F49" i="2"/>
  <c r="D49" i="2"/>
  <c r="F33" i="2"/>
  <c r="W17" i="2"/>
  <c r="W22" i="2"/>
  <c r="W21" i="2"/>
  <c r="E18" i="5"/>
  <c r="D17" i="11"/>
  <c r="E17" i="7"/>
  <c r="E33" i="2"/>
  <c r="V17" i="2"/>
  <c r="V32" i="2"/>
  <c r="V31" i="2"/>
  <c r="V30" i="2"/>
  <c r="V29" i="2"/>
  <c r="V28" i="2"/>
  <c r="V27" i="2"/>
  <c r="V26" i="2"/>
  <c r="V25" i="2"/>
  <c r="V24" i="2"/>
  <c r="V23" i="2"/>
  <c r="V22" i="2"/>
  <c r="U29" i="2"/>
  <c r="U32" i="2"/>
  <c r="U31" i="2"/>
  <c r="U30" i="2"/>
  <c r="E34" i="5"/>
  <c r="D34" i="5"/>
  <c r="D18" i="5"/>
  <c r="D18" i="11"/>
  <c r="D34" i="11"/>
  <c r="D17" i="7"/>
  <c r="U19" i="4"/>
  <c r="T19" i="4"/>
  <c r="U17" i="2"/>
  <c r="D33" i="2"/>
  <c r="D17" i="5"/>
  <c r="E17" i="5"/>
  <c r="E17" i="9"/>
  <c r="D17" i="9"/>
  <c r="C33" i="3"/>
  <c r="C34" i="3" s="1"/>
  <c r="O20" i="3"/>
  <c r="P18" i="11"/>
  <c r="D28" i="3" l="1"/>
  <c r="O28" i="3" s="1"/>
  <c r="D29" i="3"/>
  <c r="O29" i="3" s="1"/>
  <c r="X33" i="2"/>
  <c r="V33" i="2"/>
  <c r="Y33" i="2"/>
  <c r="C35" i="3"/>
  <c r="W33" i="2"/>
  <c r="Z33" i="2"/>
  <c r="U33" i="2"/>
  <c r="AA33" i="2"/>
  <c r="C36" i="3" l="1"/>
  <c r="D30" i="3"/>
  <c r="O30" i="3" s="1"/>
  <c r="C37" i="3"/>
  <c r="D31" i="3" l="1"/>
  <c r="O31" i="3" s="1"/>
  <c r="C38" i="3"/>
  <c r="D32" i="3"/>
  <c r="O32" i="3" s="1"/>
  <c r="D33" i="3" l="1"/>
  <c r="O33" i="3" s="1"/>
  <c r="D34" i="3" l="1"/>
  <c r="O34" i="3" s="1"/>
  <c r="D35" i="3" l="1"/>
  <c r="O35" i="3" s="1"/>
  <c r="D36" i="3" l="1"/>
  <c r="O36" i="3" s="1"/>
  <c r="D37" i="3" l="1"/>
  <c r="O37" i="3" s="1"/>
  <c r="D38" i="3" l="1"/>
  <c r="O38" i="3" s="1"/>
</calcChain>
</file>

<file path=xl/sharedStrings.xml><?xml version="1.0" encoding="utf-8"?>
<sst xmlns="http://schemas.openxmlformats.org/spreadsheetml/2006/main" count="396" uniqueCount="63">
  <si>
    <t>Mean</t>
  </si>
  <si>
    <t>Jan</t>
  </si>
  <si>
    <t>Feb</t>
  </si>
  <si>
    <t>March</t>
  </si>
  <si>
    <t>April</t>
  </si>
  <si>
    <t>May</t>
  </si>
  <si>
    <t>June</t>
  </si>
  <si>
    <t>July</t>
  </si>
  <si>
    <t>Aug</t>
  </si>
  <si>
    <t>Sep</t>
  </si>
  <si>
    <t>Oct</t>
  </si>
  <si>
    <t>Nov</t>
  </si>
  <si>
    <t>Dec</t>
  </si>
  <si>
    <t>Mean Maximum Monthly Air Temp</t>
  </si>
  <si>
    <t>Mean Minimum Monthly Air Temp</t>
  </si>
  <si>
    <t>Dashwood Monthly Growing Degree Days above 10°C</t>
  </si>
  <si>
    <t>Total</t>
  </si>
  <si>
    <t>Growing degree days calculated from absolute daily maximum and minimum temperatures (not from hourly averages)</t>
  </si>
  <si>
    <t>Total number of Air Frosts = number of times air temp was &lt; 0.0°C</t>
  </si>
  <si>
    <t>Average daily wind run (km).</t>
  </si>
  <si>
    <t>Mean monthly air temperature</t>
  </si>
  <si>
    <t>Average Daily Range in Air Temp</t>
  </si>
  <si>
    <t>Sep-Apr</t>
  </si>
  <si>
    <t>Average Daily Solar Energy (mj/m2)</t>
  </si>
  <si>
    <t>Total Monthly Solar Energy (mj/m2)</t>
  </si>
  <si>
    <t>Total Penman Evapotranspiration (mm)</t>
  </si>
  <si>
    <t>Average Daily Penman Evapotranspiration (mm)</t>
  </si>
  <si>
    <t>Total monthly wind run (km).</t>
  </si>
  <si>
    <t>Total Growing Degree Days above 10°C (Max+Min)/2-10</t>
  </si>
  <si>
    <t>Average daily soil temperature at 9am</t>
  </si>
  <si>
    <t>Total monthly rainfall (mm)</t>
  </si>
  <si>
    <t>Absolute Maximum Monthly Air Temp</t>
  </si>
  <si>
    <t>Absolute Minimum Monthly Air Temp</t>
  </si>
  <si>
    <t>Absolute Maximum Daily Wind run (km)</t>
  </si>
  <si>
    <t>Absolute Minimum Daily Wind run (km)</t>
  </si>
  <si>
    <t>2014-15</t>
  </si>
  <si>
    <t>2015-16</t>
  </si>
  <si>
    <t>2013-14</t>
  </si>
  <si>
    <t>2012-13</t>
  </si>
  <si>
    <t>2011-12</t>
  </si>
  <si>
    <t>These measurements cannot be compared with wind run measurements from the old Dashwood met station site where wind was measured at 10 metres</t>
  </si>
  <si>
    <t xml:space="preserve">As this is a vineyard weather station wind run is measured at approximately 2 metres height. </t>
  </si>
  <si>
    <t>Delegat Dashwood Meteorological Station: Redwood Pass Road</t>
  </si>
  <si>
    <t>July-June</t>
  </si>
  <si>
    <t>2016-17</t>
  </si>
  <si>
    <t>2017-18</t>
  </si>
  <si>
    <t>2018-19</t>
  </si>
  <si>
    <t>2019-20</t>
  </si>
  <si>
    <t>Monthly</t>
  </si>
  <si>
    <t>Sep-Apr Total</t>
  </si>
  <si>
    <t>Dec-Feb</t>
  </si>
  <si>
    <t>Sep-Dec</t>
  </si>
  <si>
    <t>2020-21</t>
  </si>
  <si>
    <t>2021-22</t>
  </si>
  <si>
    <t>Dashwood Meteorological Stations</t>
  </si>
  <si>
    <t>Data from 2013 onwards is from the Delegat Dashwood Meteorological Station about 500 m down Redwood Pass Road from SH1</t>
  </si>
  <si>
    <t>Data 1995 to 2012 is from the MDC/Fire Service weather station that was on the corner of Awatere Valley Road and SH1. Removed when vineyard planted</t>
  </si>
  <si>
    <t>2022-23</t>
  </si>
  <si>
    <t>2023/24</t>
  </si>
  <si>
    <t>Dashwood - Total Monthly Rainfall (mm)</t>
  </si>
  <si>
    <t>Dashwood Moisture Deficit = Rainfall minus Evapotranspiration</t>
  </si>
  <si>
    <t>Dashwood Total Monthly Penman Evapotranspiration (mm)</t>
  </si>
  <si>
    <t>Absolute Minimum monthly air temp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</si>
</sst>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>
    <font>
      <sz val="8"/>
      <name val="AvantGarde"/>
    </font>
    <font>
      <sz val="10"/>
      <name val="AvantGarde"/>
      <family val="2"/>
    </font>
    <font>
      <b/>
      <sz val="10"/>
      <name val="AvantGarde"/>
      <family val="2"/>
    </font>
    <font>
      <b/>
      <u/>
      <sz val="10"/>
      <name val="AvantGarde"/>
      <family val="2"/>
    </font>
    <font>
      <b/>
      <sz val="10"/>
      <name val="Arial"/>
      <family val="2"/>
    </font>
    <font>
      <b/>
      <sz val="10"/>
      <name val="AvantGarde"/>
    </font>
    <font>
      <b/>
      <sz val="9"/>
      <name val="AvantGarde"/>
    </font>
    <font>
      <b/>
      <sz val="8"/>
      <name val="AvantGarde"/>
    </font>
    <font>
      <b/>
      <sz val="9"/>
      <name val="AvantGarde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0" fontId="4" fillId="0" borderId="0" xfId="0" applyFont="1"/>
    <xf numFmtId="16" fontId="2" fillId="0" borderId="0" xfId="0" quotePrefix="1" applyNumberFormat="1" applyFont="1"/>
    <xf numFmtId="0" fontId="2" fillId="0" borderId="0" xfId="0" quotePrefix="1" applyFont="1"/>
    <xf numFmtId="1" fontId="2" fillId="0" borderId="0" xfId="0" applyNumberFormat="1" applyFont="1"/>
    <xf numFmtId="164" fontId="5" fillId="0" borderId="0" xfId="0" applyNumberFormat="1" applyFont="1"/>
    <xf numFmtId="2" fontId="2" fillId="0" borderId="0" xfId="0" applyNumberFormat="1" applyFont="1"/>
    <xf numFmtId="164" fontId="6" fillId="0" borderId="0" xfId="0" applyNumberFormat="1" applyFont="1"/>
    <xf numFmtId="164" fontId="0" fillId="0" borderId="0" xfId="0" applyNumberFormat="1"/>
    <xf numFmtId="164" fontId="2" fillId="2" borderId="0" xfId="0" applyNumberFormat="1" applyFont="1" applyFill="1"/>
    <xf numFmtId="0" fontId="5" fillId="0" borderId="0" xfId="0" applyFont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0" fontId="2" fillId="0" borderId="0" xfId="0" applyFont="1" applyAlignment="1">
      <alignment horizontal="left"/>
    </xf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50"/>
  <sheetViews>
    <sheetView tabSelected="1" zoomScaleNormal="100" workbookViewId="0"/>
  </sheetViews>
  <sheetFormatPr defaultColWidth="9.33203125" defaultRowHeight="12.75"/>
  <cols>
    <col min="1" max="8" width="7.83203125" style="2" customWidth="1"/>
    <col min="9" max="9" width="5.83203125" style="2" bestFit="1" customWidth="1"/>
    <col min="10" max="15" width="5.83203125" style="2" customWidth="1"/>
    <col min="16" max="25" width="7.83203125" style="2" customWidth="1"/>
    <col min="26" max="26" width="5.83203125" style="2" bestFit="1" customWidth="1"/>
    <col min="27" max="32" width="5.83203125" style="2" customWidth="1"/>
    <col min="33" max="42" width="7.83203125" style="2" customWidth="1"/>
    <col min="43" max="43" width="5.83203125" style="2" bestFit="1" customWidth="1"/>
    <col min="44" max="45" width="7.83203125" style="2" customWidth="1"/>
    <col min="46" max="16384" width="9.33203125" style="2"/>
  </cols>
  <sheetData>
    <row r="1" spans="1:33">
      <c r="A1" s="2" t="s">
        <v>42</v>
      </c>
    </row>
    <row r="3" spans="1:33">
      <c r="A3" s="2" t="s">
        <v>20</v>
      </c>
      <c r="F3" s="3"/>
      <c r="G3" s="3"/>
      <c r="H3" s="3"/>
      <c r="I3" s="3"/>
      <c r="J3" s="3"/>
      <c r="K3" s="3"/>
      <c r="L3" s="3"/>
      <c r="M3" s="3"/>
      <c r="N3" s="3"/>
      <c r="O3" s="3"/>
      <c r="R3" s="2" t="s">
        <v>13</v>
      </c>
    </row>
    <row r="4" spans="1:33">
      <c r="B4" s="2">
        <v>2011</v>
      </c>
      <c r="C4" s="2">
        <v>2012</v>
      </c>
      <c r="D4" s="2">
        <v>2013</v>
      </c>
      <c r="E4" s="2">
        <v>2014</v>
      </c>
      <c r="F4" s="2">
        <v>2015</v>
      </c>
      <c r="G4" s="2">
        <v>2016</v>
      </c>
      <c r="H4" s="2">
        <v>2017</v>
      </c>
      <c r="I4" s="2">
        <v>2018</v>
      </c>
      <c r="J4" s="2">
        <v>2019</v>
      </c>
      <c r="K4" s="2">
        <v>2020</v>
      </c>
      <c r="L4" s="2">
        <v>2021</v>
      </c>
      <c r="M4" s="2">
        <v>2022</v>
      </c>
      <c r="N4" s="2">
        <v>2023</v>
      </c>
      <c r="O4" s="2">
        <v>2024</v>
      </c>
      <c r="P4" s="2" t="s">
        <v>0</v>
      </c>
      <c r="S4" s="2">
        <v>2011</v>
      </c>
      <c r="T4" s="2">
        <v>2012</v>
      </c>
      <c r="U4" s="2">
        <v>2013</v>
      </c>
      <c r="V4" s="2">
        <v>2014</v>
      </c>
      <c r="W4" s="2">
        <v>2015</v>
      </c>
      <c r="X4" s="2">
        <v>2016</v>
      </c>
      <c r="Y4" s="2">
        <v>2017</v>
      </c>
      <c r="Z4" s="2">
        <v>2018</v>
      </c>
      <c r="AA4" s="2">
        <v>2019</v>
      </c>
      <c r="AB4" s="2">
        <v>2020</v>
      </c>
      <c r="AC4" s="2">
        <v>2021</v>
      </c>
      <c r="AD4" s="2">
        <v>2022</v>
      </c>
      <c r="AE4" s="2">
        <v>2023</v>
      </c>
      <c r="AF4" s="2">
        <v>2024</v>
      </c>
      <c r="AG4" s="2" t="s">
        <v>0</v>
      </c>
    </row>
    <row r="5" spans="1:33">
      <c r="A5" s="2" t="s">
        <v>1</v>
      </c>
      <c r="B5" s="3"/>
      <c r="C5" s="3"/>
      <c r="D5" s="3">
        <v>17.7</v>
      </c>
      <c r="E5" s="3">
        <v>17.100000000000001</v>
      </c>
      <c r="F5" s="3">
        <v>18.2</v>
      </c>
      <c r="G5" s="3">
        <v>18.5</v>
      </c>
      <c r="H5" s="3">
        <v>18.5</v>
      </c>
      <c r="I5" s="3">
        <v>20.2</v>
      </c>
      <c r="J5" s="3">
        <v>20.3</v>
      </c>
      <c r="K5" s="3">
        <v>16.7</v>
      </c>
      <c r="L5" s="3">
        <v>17.899999999999999</v>
      </c>
      <c r="M5" s="3">
        <v>17.5</v>
      </c>
      <c r="N5" s="3">
        <v>17.399999999999999</v>
      </c>
      <c r="O5" s="3">
        <v>19.399999999999999</v>
      </c>
      <c r="P5" s="3">
        <f>AVERAGE(B5:O5)</f>
        <v>18.283333333333335</v>
      </c>
      <c r="R5" s="2" t="s">
        <v>1</v>
      </c>
      <c r="S5" s="3"/>
      <c r="T5" s="3"/>
      <c r="U5" s="3">
        <v>23.8</v>
      </c>
      <c r="V5" s="3">
        <v>22.5</v>
      </c>
      <c r="W5" s="3">
        <v>24.2</v>
      </c>
      <c r="X5" s="3">
        <v>23.3</v>
      </c>
      <c r="Y5" s="3">
        <v>24.3</v>
      </c>
      <c r="Z5" s="3">
        <v>24.9</v>
      </c>
      <c r="AA5" s="3">
        <v>26.6</v>
      </c>
      <c r="AB5" s="3">
        <v>22.4</v>
      </c>
      <c r="AC5" s="3">
        <v>24.3</v>
      </c>
      <c r="AD5" s="3">
        <v>24</v>
      </c>
      <c r="AE5" s="3">
        <v>22.3</v>
      </c>
      <c r="AF5" s="3">
        <v>25.2</v>
      </c>
      <c r="AG5" s="3">
        <f>AVERAGE(S5:AF5)</f>
        <v>23.983333333333334</v>
      </c>
    </row>
    <row r="6" spans="1:33">
      <c r="A6" s="2" t="s">
        <v>2</v>
      </c>
      <c r="B6" s="3"/>
      <c r="C6" s="3"/>
      <c r="D6" s="3">
        <v>16.3</v>
      </c>
      <c r="E6" s="3">
        <v>17.399999999999999</v>
      </c>
      <c r="F6" s="3">
        <v>16.899999999999999</v>
      </c>
      <c r="G6" s="3">
        <v>19.8</v>
      </c>
      <c r="H6" s="3">
        <v>17.399999999999999</v>
      </c>
      <c r="I6" s="3">
        <v>18.3</v>
      </c>
      <c r="J6" s="3">
        <v>18.3</v>
      </c>
      <c r="K6" s="3">
        <v>19</v>
      </c>
      <c r="L6" s="3">
        <v>16.5</v>
      </c>
      <c r="M6" s="3">
        <v>16.600000000000001</v>
      </c>
      <c r="N6" s="3">
        <v>18.100000000000001</v>
      </c>
      <c r="O6" s="3">
        <v>17.7</v>
      </c>
      <c r="P6" s="3">
        <f>AVERAGE(B6:O6)</f>
        <v>17.691666666666666</v>
      </c>
      <c r="R6" s="2" t="s">
        <v>2</v>
      </c>
      <c r="S6" s="3"/>
      <c r="T6" s="3"/>
      <c r="U6" s="3">
        <v>22.5</v>
      </c>
      <c r="V6" s="3">
        <v>22.9</v>
      </c>
      <c r="W6" s="3">
        <v>23</v>
      </c>
      <c r="X6" s="3">
        <v>25.6</v>
      </c>
      <c r="Y6" s="3">
        <v>23.2</v>
      </c>
      <c r="Z6" s="3">
        <v>23.5</v>
      </c>
      <c r="AA6" s="3">
        <v>24.7</v>
      </c>
      <c r="AB6" s="3">
        <v>24.6</v>
      </c>
      <c r="AC6" s="3">
        <v>22.7</v>
      </c>
      <c r="AD6" s="3">
        <v>21</v>
      </c>
      <c r="AE6" s="3">
        <v>23.2</v>
      </c>
      <c r="AF6" s="3">
        <v>24.1</v>
      </c>
      <c r="AG6" s="3">
        <f>AVERAGE(S6:AF6)</f>
        <v>23.416666666666668</v>
      </c>
    </row>
    <row r="7" spans="1:33">
      <c r="A7" s="2" t="s">
        <v>3</v>
      </c>
      <c r="B7" s="3"/>
      <c r="C7" s="3"/>
      <c r="D7" s="3">
        <v>16.600000000000001</v>
      </c>
      <c r="E7" s="3">
        <v>15</v>
      </c>
      <c r="F7" s="3">
        <v>16.399999999999999</v>
      </c>
      <c r="G7" s="3">
        <v>16.8</v>
      </c>
      <c r="H7" s="3">
        <v>15.5</v>
      </c>
      <c r="I7" s="3">
        <v>17.100000000000001</v>
      </c>
      <c r="J7" s="3">
        <v>16.7</v>
      </c>
      <c r="K7" s="3">
        <v>14.8</v>
      </c>
      <c r="L7" s="3">
        <v>16.100000000000001</v>
      </c>
      <c r="M7" s="3">
        <v>15.6</v>
      </c>
      <c r="N7" s="3">
        <v>16.3</v>
      </c>
      <c r="O7" s="3">
        <v>14.8</v>
      </c>
      <c r="P7" s="3">
        <f>AVERAGE(B7:O7)</f>
        <v>15.975000000000001</v>
      </c>
      <c r="R7" s="2" t="s">
        <v>3</v>
      </c>
      <c r="S7" s="3"/>
      <c r="T7" s="3"/>
      <c r="U7" s="3">
        <v>22.1</v>
      </c>
      <c r="V7" s="3">
        <v>20.5</v>
      </c>
      <c r="W7" s="3">
        <v>21.9</v>
      </c>
      <c r="X7" s="3">
        <v>22.4</v>
      </c>
      <c r="Y7" s="3">
        <v>20.399999999999999</v>
      </c>
      <c r="Z7" s="3">
        <v>21.8</v>
      </c>
      <c r="AA7" s="3">
        <v>22</v>
      </c>
      <c r="AB7" s="3">
        <v>20.5</v>
      </c>
      <c r="AC7" s="3">
        <v>21.5</v>
      </c>
      <c r="AD7" s="3">
        <v>20.5</v>
      </c>
      <c r="AE7" s="3">
        <v>21.8</v>
      </c>
      <c r="AF7" s="3">
        <v>20.9</v>
      </c>
      <c r="AG7" s="3">
        <f>AVERAGE(S7:AF7)</f>
        <v>21.358333333333334</v>
      </c>
    </row>
    <row r="8" spans="1:33">
      <c r="A8" s="2" t="s">
        <v>4</v>
      </c>
      <c r="B8" s="3"/>
      <c r="C8" s="3"/>
      <c r="D8" s="3">
        <v>14.7</v>
      </c>
      <c r="E8" s="3">
        <v>14</v>
      </c>
      <c r="F8" s="3">
        <v>13.7</v>
      </c>
      <c r="G8" s="3">
        <v>13.6</v>
      </c>
      <c r="H8" s="3">
        <v>13.5</v>
      </c>
      <c r="I8" s="3">
        <v>13</v>
      </c>
      <c r="J8" s="3">
        <v>12.4</v>
      </c>
      <c r="K8" s="3">
        <v>13.4</v>
      </c>
      <c r="L8" s="3">
        <v>14</v>
      </c>
      <c r="M8" s="3">
        <v>13.9</v>
      </c>
      <c r="N8" s="3">
        <v>14.2</v>
      </c>
      <c r="O8" s="3"/>
      <c r="P8" s="3">
        <f t="shared" ref="P7:P10" si="0">AVERAGE(B8:N8)</f>
        <v>13.672727272727274</v>
      </c>
      <c r="R8" s="2" t="s">
        <v>4</v>
      </c>
      <c r="S8" s="3"/>
      <c r="T8" s="3"/>
      <c r="U8" s="3">
        <v>19.2</v>
      </c>
      <c r="V8" s="3">
        <v>18.3</v>
      </c>
      <c r="W8" s="3">
        <v>19</v>
      </c>
      <c r="X8" s="3">
        <v>19.7</v>
      </c>
      <c r="Y8" s="3">
        <v>18.3</v>
      </c>
      <c r="Z8" s="3">
        <v>18.399999999999999</v>
      </c>
      <c r="AA8" s="3">
        <v>17.8</v>
      </c>
      <c r="AB8" s="3">
        <v>19.7</v>
      </c>
      <c r="AC8" s="3">
        <v>19.899999999999999</v>
      </c>
      <c r="AD8" s="3">
        <v>19.899999999999999</v>
      </c>
      <c r="AE8" s="3">
        <v>19.100000000000001</v>
      </c>
      <c r="AF8" s="3"/>
      <c r="AG8" s="3">
        <f t="shared" ref="AG7:AG10" si="1">AVERAGE(S8:AE8)</f>
        <v>19.027272727272727</v>
      </c>
    </row>
    <row r="9" spans="1:33">
      <c r="A9" s="2" t="s">
        <v>5</v>
      </c>
      <c r="B9" s="3"/>
      <c r="C9" s="3"/>
      <c r="D9" s="3">
        <v>10.5</v>
      </c>
      <c r="E9" s="3">
        <v>11.5</v>
      </c>
      <c r="F9" s="3">
        <v>11.3</v>
      </c>
      <c r="G9" s="3">
        <v>12.9</v>
      </c>
      <c r="H9" s="3">
        <v>10.1</v>
      </c>
      <c r="I9" s="3">
        <v>10.6</v>
      </c>
      <c r="J9" s="3">
        <v>12.6</v>
      </c>
      <c r="K9" s="3">
        <v>11</v>
      </c>
      <c r="L9" s="3">
        <v>11.1</v>
      </c>
      <c r="M9" s="3">
        <v>12.2</v>
      </c>
      <c r="N9" s="3">
        <v>13</v>
      </c>
      <c r="O9" s="3"/>
      <c r="P9" s="3">
        <f t="shared" si="0"/>
        <v>11.527272727272726</v>
      </c>
      <c r="R9" s="2" t="s">
        <v>5</v>
      </c>
      <c r="S9" s="3"/>
      <c r="T9" s="3"/>
      <c r="U9" s="3">
        <v>15.9</v>
      </c>
      <c r="V9" s="3">
        <v>17</v>
      </c>
      <c r="W9" s="3">
        <v>17</v>
      </c>
      <c r="X9" s="3">
        <v>17.899999999999999</v>
      </c>
      <c r="Y9" s="3">
        <v>15.5</v>
      </c>
      <c r="Z9" s="3">
        <v>15.6</v>
      </c>
      <c r="AA9" s="3">
        <v>18.3</v>
      </c>
      <c r="AB9" s="3">
        <v>16</v>
      </c>
      <c r="AC9" s="3">
        <v>16.3</v>
      </c>
      <c r="AD9" s="3">
        <v>17.899999999999999</v>
      </c>
      <c r="AE9" s="3">
        <v>17.5</v>
      </c>
      <c r="AF9" s="3"/>
      <c r="AG9" s="3">
        <f t="shared" si="1"/>
        <v>16.809090909090909</v>
      </c>
    </row>
    <row r="10" spans="1:33">
      <c r="A10" s="2" t="s">
        <v>6</v>
      </c>
      <c r="B10" s="3"/>
      <c r="C10" s="3"/>
      <c r="D10" s="3">
        <v>9.1</v>
      </c>
      <c r="E10" s="3">
        <v>10.5</v>
      </c>
      <c r="F10" s="3">
        <v>8.8000000000000007</v>
      </c>
      <c r="G10" s="3">
        <v>10.3</v>
      </c>
      <c r="H10" s="3">
        <v>8.6</v>
      </c>
      <c r="I10" s="3">
        <v>8.1999999999999993</v>
      </c>
      <c r="J10" s="3">
        <v>8.3000000000000007</v>
      </c>
      <c r="K10" s="3">
        <v>10</v>
      </c>
      <c r="L10" s="3">
        <v>10.4</v>
      </c>
      <c r="M10" s="3">
        <v>9.6</v>
      </c>
      <c r="N10" s="3">
        <v>10</v>
      </c>
      <c r="O10" s="3"/>
      <c r="P10" s="3">
        <f t="shared" si="0"/>
        <v>9.4363636363636356</v>
      </c>
      <c r="R10" s="2" t="s">
        <v>6</v>
      </c>
      <c r="S10" s="3"/>
      <c r="T10" s="3"/>
      <c r="U10" s="3">
        <v>13.1</v>
      </c>
      <c r="V10" s="3">
        <v>14.9</v>
      </c>
      <c r="W10" s="3">
        <v>13.9</v>
      </c>
      <c r="X10" s="3">
        <v>15.1</v>
      </c>
      <c r="Y10" s="3">
        <v>13.8</v>
      </c>
      <c r="Z10" s="3">
        <v>12.9</v>
      </c>
      <c r="AA10" s="3">
        <v>13.9</v>
      </c>
      <c r="AB10" s="3">
        <v>14.2</v>
      </c>
      <c r="AC10" s="3">
        <v>14.9</v>
      </c>
      <c r="AD10" s="3">
        <v>14.1</v>
      </c>
      <c r="AE10" s="3">
        <v>14.9</v>
      </c>
      <c r="AF10" s="3"/>
      <c r="AG10" s="3">
        <f t="shared" si="1"/>
        <v>14.154545454545456</v>
      </c>
    </row>
    <row r="11" spans="1:33">
      <c r="A11" s="2" t="s">
        <v>7</v>
      </c>
      <c r="B11" s="3"/>
      <c r="C11" s="3"/>
      <c r="D11" s="3">
        <v>9.3000000000000007</v>
      </c>
      <c r="E11" s="3">
        <v>7.4</v>
      </c>
      <c r="F11" s="3">
        <v>7.6</v>
      </c>
      <c r="G11" s="3">
        <v>8.8000000000000007</v>
      </c>
      <c r="H11" s="3">
        <v>8</v>
      </c>
      <c r="I11" s="3">
        <v>8</v>
      </c>
      <c r="J11" s="3">
        <v>10</v>
      </c>
      <c r="K11" s="3">
        <v>8.3000000000000007</v>
      </c>
      <c r="L11" s="3">
        <v>8.6999999999999993</v>
      </c>
      <c r="M11" s="3">
        <v>8.6999999999999993</v>
      </c>
      <c r="N11" s="3">
        <v>8.6</v>
      </c>
      <c r="O11" s="3"/>
      <c r="P11" s="3">
        <f t="shared" ref="P11:P16" si="2">AVERAGE(B11:N11)</f>
        <v>8.4909090909090921</v>
      </c>
      <c r="R11" s="2" t="s">
        <v>7</v>
      </c>
      <c r="S11" s="3"/>
      <c r="T11" s="3"/>
      <c r="U11" s="3">
        <v>14.3</v>
      </c>
      <c r="V11" s="3">
        <v>12.7</v>
      </c>
      <c r="W11" s="3">
        <v>12.8</v>
      </c>
      <c r="X11" s="3">
        <v>13.7</v>
      </c>
      <c r="Y11" s="3">
        <v>12.8</v>
      </c>
      <c r="Z11" s="3">
        <v>13</v>
      </c>
      <c r="AA11" s="3">
        <v>14.3</v>
      </c>
      <c r="AB11" s="3">
        <v>13.3</v>
      </c>
      <c r="AC11" s="3">
        <v>13.8</v>
      </c>
      <c r="AD11" s="3">
        <v>12.9</v>
      </c>
      <c r="AE11" s="3">
        <v>14.4</v>
      </c>
      <c r="AF11" s="3"/>
      <c r="AG11" s="3">
        <f t="shared" ref="AG11:AG16" si="3">AVERAGE(S11:AE11)</f>
        <v>13.454545454545455</v>
      </c>
    </row>
    <row r="12" spans="1:33">
      <c r="A12" s="2" t="s">
        <v>8</v>
      </c>
      <c r="B12" s="3"/>
      <c r="C12" s="3"/>
      <c r="D12" s="3">
        <v>10.8</v>
      </c>
      <c r="E12" s="3">
        <v>8.1999999999999993</v>
      </c>
      <c r="F12" s="3">
        <v>8.8000000000000007</v>
      </c>
      <c r="G12" s="3">
        <v>8.1</v>
      </c>
      <c r="H12" s="3">
        <v>10.6</v>
      </c>
      <c r="I12" s="3">
        <v>10.199999999999999</v>
      </c>
      <c r="J12" s="3">
        <v>8.6999999999999993</v>
      </c>
      <c r="K12" s="3">
        <v>10</v>
      </c>
      <c r="L12" s="3">
        <v>9.3000000000000007</v>
      </c>
      <c r="M12" s="3">
        <v>10.4</v>
      </c>
      <c r="N12" s="3">
        <v>8</v>
      </c>
      <c r="O12" s="3"/>
      <c r="P12" s="3">
        <f t="shared" si="2"/>
        <v>9.372727272727273</v>
      </c>
      <c r="R12" s="2" t="s">
        <v>8</v>
      </c>
      <c r="S12" s="3"/>
      <c r="T12" s="3"/>
      <c r="U12" s="3">
        <v>14.9</v>
      </c>
      <c r="V12" s="3">
        <v>13.3</v>
      </c>
      <c r="W12" s="3">
        <v>13.3</v>
      </c>
      <c r="X12" s="3">
        <v>13</v>
      </c>
      <c r="Y12" s="3">
        <v>15.1</v>
      </c>
      <c r="Z12" s="3">
        <v>14.8</v>
      </c>
      <c r="AA12" s="3">
        <v>14.1</v>
      </c>
      <c r="AB12" s="3">
        <v>15.2</v>
      </c>
      <c r="AC12" s="3">
        <v>13.3</v>
      </c>
      <c r="AD12" s="3">
        <v>14.7</v>
      </c>
      <c r="AE12" s="3">
        <v>13.6</v>
      </c>
      <c r="AF12" s="3"/>
      <c r="AG12" s="3">
        <f t="shared" si="3"/>
        <v>14.118181818181817</v>
      </c>
    </row>
    <row r="13" spans="1:33">
      <c r="A13" s="2" t="s">
        <v>9</v>
      </c>
      <c r="B13" s="3"/>
      <c r="C13" s="3"/>
      <c r="D13" s="3">
        <v>11.3</v>
      </c>
      <c r="E13" s="3">
        <v>11</v>
      </c>
      <c r="F13" s="3">
        <v>9.6</v>
      </c>
      <c r="G13" s="3">
        <v>11.1</v>
      </c>
      <c r="H13" s="3">
        <v>11.4</v>
      </c>
      <c r="I13" s="3">
        <v>10.4</v>
      </c>
      <c r="J13" s="3">
        <v>10.4</v>
      </c>
      <c r="K13" s="3">
        <v>11.7</v>
      </c>
      <c r="L13" s="3">
        <v>10.9</v>
      </c>
      <c r="M13" s="3">
        <v>11.4</v>
      </c>
      <c r="N13" s="3">
        <v>12.2</v>
      </c>
      <c r="O13" s="3"/>
      <c r="P13" s="3">
        <f t="shared" si="2"/>
        <v>11.036363636363639</v>
      </c>
      <c r="R13" s="2" t="s">
        <v>9</v>
      </c>
      <c r="S13" s="3"/>
      <c r="T13" s="3"/>
      <c r="U13" s="3">
        <v>16</v>
      </c>
      <c r="V13" s="3">
        <v>15.7</v>
      </c>
      <c r="W13" s="3">
        <v>14.2</v>
      </c>
      <c r="X13" s="3">
        <v>15.2</v>
      </c>
      <c r="Y13" s="3">
        <v>16.2</v>
      </c>
      <c r="Z13" s="3">
        <v>15.4</v>
      </c>
      <c r="AA13" s="3">
        <v>15.6</v>
      </c>
      <c r="AB13" s="3">
        <v>16.5</v>
      </c>
      <c r="AC13" s="3">
        <v>15.5</v>
      </c>
      <c r="AD13" s="3">
        <v>15.4</v>
      </c>
      <c r="AE13" s="3">
        <v>16.5</v>
      </c>
      <c r="AF13" s="3"/>
      <c r="AG13" s="3">
        <f t="shared" si="3"/>
        <v>15.654545454545456</v>
      </c>
    </row>
    <row r="14" spans="1:33">
      <c r="A14" s="2" t="s">
        <v>10</v>
      </c>
      <c r="B14" s="3"/>
      <c r="C14" s="3"/>
      <c r="D14" s="3">
        <v>13.9</v>
      </c>
      <c r="E14" s="3">
        <v>12.8</v>
      </c>
      <c r="F14" s="3">
        <v>13.5</v>
      </c>
      <c r="G14" s="3">
        <v>13.4</v>
      </c>
      <c r="H14" s="3">
        <v>13.3</v>
      </c>
      <c r="I14" s="3">
        <v>12.8</v>
      </c>
      <c r="J14" s="3">
        <v>12.2</v>
      </c>
      <c r="K14" s="3">
        <v>13.9</v>
      </c>
      <c r="L14" s="3">
        <v>13.3</v>
      </c>
      <c r="M14" s="3">
        <v>12.5</v>
      </c>
      <c r="N14" s="3">
        <v>13.2</v>
      </c>
      <c r="O14" s="3"/>
      <c r="P14" s="3">
        <f t="shared" si="2"/>
        <v>13.163636363636364</v>
      </c>
      <c r="R14" s="2" t="s">
        <v>10</v>
      </c>
      <c r="S14" s="3"/>
      <c r="T14" s="3"/>
      <c r="U14" s="3">
        <v>18.899999999999999</v>
      </c>
      <c r="V14" s="3">
        <v>18.8</v>
      </c>
      <c r="W14" s="3">
        <v>19.2</v>
      </c>
      <c r="X14" s="3">
        <v>18.7</v>
      </c>
      <c r="Y14" s="3">
        <v>18.600000000000001</v>
      </c>
      <c r="Z14" s="3">
        <v>18.399999999999999</v>
      </c>
      <c r="AA14" s="3">
        <v>17.5</v>
      </c>
      <c r="AB14" s="3">
        <v>18.8</v>
      </c>
      <c r="AC14" s="3">
        <v>18.2</v>
      </c>
      <c r="AD14" s="3">
        <v>17.600000000000001</v>
      </c>
      <c r="AE14" s="3">
        <v>18.7</v>
      </c>
      <c r="AF14" s="3"/>
      <c r="AG14" s="3">
        <f t="shared" si="3"/>
        <v>18.490909090909092</v>
      </c>
    </row>
    <row r="15" spans="1:33">
      <c r="A15" s="2" t="s">
        <v>11</v>
      </c>
      <c r="B15" s="3"/>
      <c r="C15" s="3"/>
      <c r="D15" s="3">
        <v>15.4</v>
      </c>
      <c r="E15" s="3">
        <v>15</v>
      </c>
      <c r="F15" s="3">
        <v>14.6</v>
      </c>
      <c r="G15" s="2">
        <v>15.1</v>
      </c>
      <c r="H15" s="2">
        <v>14.4</v>
      </c>
      <c r="I15" s="2">
        <v>14.6</v>
      </c>
      <c r="J15" s="2">
        <v>15.9</v>
      </c>
      <c r="K15" s="2">
        <v>14.4</v>
      </c>
      <c r="L15" s="2">
        <v>16.100000000000001</v>
      </c>
      <c r="M15" s="2">
        <v>16</v>
      </c>
      <c r="N15" s="2">
        <v>14.5</v>
      </c>
      <c r="P15" s="3">
        <f t="shared" si="2"/>
        <v>15.090909090909092</v>
      </c>
      <c r="R15" s="2" t="s">
        <v>11</v>
      </c>
      <c r="S15" s="3"/>
      <c r="T15" s="3"/>
      <c r="U15" s="3">
        <v>20.3</v>
      </c>
      <c r="V15" s="3">
        <v>20.7</v>
      </c>
      <c r="W15" s="3">
        <v>20.6</v>
      </c>
      <c r="X15" s="3">
        <v>20.100000000000001</v>
      </c>
      <c r="Y15" s="3">
        <v>19.600000000000001</v>
      </c>
      <c r="Z15" s="3">
        <v>19.7</v>
      </c>
      <c r="AA15" s="2">
        <v>21.3</v>
      </c>
      <c r="AB15" s="2">
        <v>19.3</v>
      </c>
      <c r="AC15" s="2">
        <v>21.6</v>
      </c>
      <c r="AD15" s="2">
        <v>21.4</v>
      </c>
      <c r="AE15" s="2">
        <v>20.2</v>
      </c>
      <c r="AG15" s="3">
        <f t="shared" si="3"/>
        <v>20.436363636363637</v>
      </c>
    </row>
    <row r="16" spans="1:33">
      <c r="A16" s="2" t="s">
        <v>12</v>
      </c>
      <c r="B16" s="3"/>
      <c r="C16" s="3"/>
      <c r="D16" s="3">
        <v>17.600000000000001</v>
      </c>
      <c r="E16" s="3">
        <v>16.8</v>
      </c>
      <c r="F16" s="3">
        <v>15.3</v>
      </c>
      <c r="G16" s="3">
        <v>16</v>
      </c>
      <c r="H16" s="3">
        <v>17.899999999999999</v>
      </c>
      <c r="I16" s="3">
        <v>16.7</v>
      </c>
      <c r="J16" s="3">
        <v>16.399999999999999</v>
      </c>
      <c r="K16" s="3">
        <v>16.100000000000001</v>
      </c>
      <c r="L16" s="3">
        <v>18.100000000000001</v>
      </c>
      <c r="M16" s="3">
        <v>16.5</v>
      </c>
      <c r="N16" s="3">
        <v>17.8</v>
      </c>
      <c r="O16" s="3"/>
      <c r="P16" s="3">
        <f t="shared" si="2"/>
        <v>16.836363636363636</v>
      </c>
      <c r="R16" s="2" t="s">
        <v>12</v>
      </c>
      <c r="S16" s="3"/>
      <c r="T16" s="3"/>
      <c r="U16" s="3">
        <v>23</v>
      </c>
      <c r="V16" s="3">
        <v>22.2</v>
      </c>
      <c r="W16" s="3">
        <v>21.6</v>
      </c>
      <c r="X16" s="3">
        <v>21.5</v>
      </c>
      <c r="Y16" s="3">
        <v>23.9</v>
      </c>
      <c r="Z16" s="3">
        <v>21.3</v>
      </c>
      <c r="AA16" s="3">
        <v>21.2</v>
      </c>
      <c r="AB16" s="3">
        <v>21.5</v>
      </c>
      <c r="AC16" s="3">
        <v>22.6</v>
      </c>
      <c r="AD16" s="3">
        <v>21.5</v>
      </c>
      <c r="AE16" s="3">
        <v>23.5</v>
      </c>
      <c r="AF16" s="3"/>
      <c r="AG16" s="3">
        <f t="shared" si="3"/>
        <v>22.163636363636364</v>
      </c>
    </row>
    <row r="17" spans="1:33">
      <c r="A17" s="3" t="s">
        <v>0</v>
      </c>
      <c r="B17" s="3"/>
      <c r="C17" s="3"/>
      <c r="D17" s="3">
        <f t="shared" ref="D17:P17" si="4">AVERAGE(D5:D16)</f>
        <v>13.6</v>
      </c>
      <c r="E17" s="3">
        <f t="shared" si="4"/>
        <v>13.058333333333335</v>
      </c>
      <c r="F17" s="3">
        <f t="shared" si="4"/>
        <v>12.891666666666666</v>
      </c>
      <c r="G17" s="3">
        <f t="shared" si="4"/>
        <v>13.699999999999998</v>
      </c>
      <c r="H17" s="3">
        <f t="shared" si="4"/>
        <v>13.266666666666666</v>
      </c>
      <c r="I17" s="3">
        <f t="shared" si="4"/>
        <v>13.341666666666667</v>
      </c>
      <c r="J17" s="3">
        <f t="shared" si="4"/>
        <v>13.516666666666667</v>
      </c>
      <c r="K17" s="3">
        <f t="shared" si="4"/>
        <v>13.275</v>
      </c>
      <c r="L17" s="3">
        <f t="shared" si="4"/>
        <v>13.533333333333333</v>
      </c>
      <c r="M17" s="3">
        <f t="shared" si="4"/>
        <v>13.408333333333333</v>
      </c>
      <c r="N17" s="3">
        <f t="shared" si="4"/>
        <v>13.608333333333334</v>
      </c>
      <c r="O17" s="3"/>
      <c r="P17" s="3">
        <f t="shared" si="4"/>
        <v>13.381439393939395</v>
      </c>
      <c r="Q17" s="3"/>
      <c r="R17" s="2" t="s">
        <v>0</v>
      </c>
      <c r="S17" s="3"/>
      <c r="T17" s="3"/>
      <c r="U17" s="3">
        <f t="shared" ref="U17:AE17" si="5">AVERAGE(U5:U16)</f>
        <v>18.666666666666668</v>
      </c>
      <c r="V17" s="3">
        <f t="shared" si="5"/>
        <v>18.291666666666668</v>
      </c>
      <c r="W17" s="3">
        <f t="shared" si="5"/>
        <v>18.391666666666666</v>
      </c>
      <c r="X17" s="3">
        <f t="shared" si="5"/>
        <v>18.849999999999998</v>
      </c>
      <c r="Y17" s="3">
        <f t="shared" si="5"/>
        <v>18.474999999999998</v>
      </c>
      <c r="Z17" s="3">
        <f t="shared" si="5"/>
        <v>18.308333333333334</v>
      </c>
      <c r="AA17" s="3">
        <f t="shared" si="5"/>
        <v>18.941666666666666</v>
      </c>
      <c r="AB17" s="3">
        <f t="shared" si="5"/>
        <v>18.500000000000004</v>
      </c>
      <c r="AC17" s="3">
        <f t="shared" si="5"/>
        <v>18.716666666666665</v>
      </c>
      <c r="AD17" s="3">
        <f t="shared" si="5"/>
        <v>18.408333333333335</v>
      </c>
      <c r="AE17" s="3">
        <f t="shared" si="5"/>
        <v>18.808333333333334</v>
      </c>
      <c r="AF17" s="3"/>
      <c r="AG17" s="3">
        <f t="shared" ref="AG17" si="6">AVERAGE(AG5:AG16)</f>
        <v>18.588952020202022</v>
      </c>
    </row>
    <row r="18" spans="1:33">
      <c r="W18" s="3"/>
      <c r="X18" s="3"/>
      <c r="Y18" s="3"/>
      <c r="Z18" s="3"/>
    </row>
    <row r="19" spans="1:33">
      <c r="A19" s="2" t="s">
        <v>14</v>
      </c>
      <c r="P19" s="3"/>
      <c r="R19" s="2" t="s">
        <v>21</v>
      </c>
    </row>
    <row r="20" spans="1:33">
      <c r="B20" s="2">
        <v>2011</v>
      </c>
      <c r="C20" s="2">
        <v>2012</v>
      </c>
      <c r="D20" s="2">
        <v>2013</v>
      </c>
      <c r="E20" s="2">
        <v>2014</v>
      </c>
      <c r="F20" s="2">
        <v>2015</v>
      </c>
      <c r="G20" s="2">
        <v>2016</v>
      </c>
      <c r="H20" s="2">
        <v>2017</v>
      </c>
      <c r="I20" s="2">
        <v>2018</v>
      </c>
      <c r="J20" s="2">
        <v>2019</v>
      </c>
      <c r="K20" s="2">
        <v>2020</v>
      </c>
      <c r="L20" s="2">
        <v>2021</v>
      </c>
      <c r="M20" s="2">
        <v>2022</v>
      </c>
      <c r="N20" s="2">
        <v>2023</v>
      </c>
      <c r="O20" s="2">
        <v>2024</v>
      </c>
      <c r="P20" s="2" t="s">
        <v>0</v>
      </c>
      <c r="S20" s="2">
        <v>2011</v>
      </c>
      <c r="T20" s="2">
        <v>2012</v>
      </c>
      <c r="U20" s="2">
        <v>2013</v>
      </c>
      <c r="V20" s="2">
        <v>2014</v>
      </c>
      <c r="W20" s="2">
        <v>2015</v>
      </c>
      <c r="X20" s="2">
        <v>2016</v>
      </c>
      <c r="Y20" s="2">
        <v>2017</v>
      </c>
      <c r="Z20" s="2">
        <v>2018</v>
      </c>
      <c r="AA20" s="2">
        <v>2019</v>
      </c>
      <c r="AB20" s="2">
        <v>2020</v>
      </c>
      <c r="AC20" s="2">
        <v>2021</v>
      </c>
      <c r="AD20" s="2">
        <v>2022</v>
      </c>
      <c r="AE20" s="2">
        <v>2023</v>
      </c>
      <c r="AF20" s="2">
        <v>2024</v>
      </c>
      <c r="AG20" s="2" t="s">
        <v>0</v>
      </c>
    </row>
    <row r="21" spans="1:33">
      <c r="A21" s="2" t="s">
        <v>1</v>
      </c>
      <c r="B21" s="3"/>
      <c r="C21" s="3"/>
      <c r="D21" s="3">
        <v>11.6</v>
      </c>
      <c r="E21" s="3">
        <v>11.7</v>
      </c>
      <c r="F21" s="3">
        <v>12.2</v>
      </c>
      <c r="G21" s="3">
        <v>13.6</v>
      </c>
      <c r="H21" s="3">
        <v>12.7</v>
      </c>
      <c r="I21" s="3">
        <v>15.5</v>
      </c>
      <c r="J21" s="3">
        <v>13.9</v>
      </c>
      <c r="K21" s="3">
        <v>11.1</v>
      </c>
      <c r="L21" s="3">
        <v>11.4</v>
      </c>
      <c r="M21" s="3">
        <v>11</v>
      </c>
      <c r="N21" s="3">
        <v>12.6</v>
      </c>
      <c r="O21" s="3">
        <v>13.6</v>
      </c>
      <c r="P21" s="3">
        <f>AVERAGE(B21:O21)</f>
        <v>12.575000000000001</v>
      </c>
      <c r="R21" s="2" t="s">
        <v>1</v>
      </c>
      <c r="S21" s="3"/>
      <c r="T21" s="3"/>
      <c r="U21" s="3">
        <f t="shared" ref="U21:AF21" si="7">U5-D21</f>
        <v>12.200000000000001</v>
      </c>
      <c r="V21" s="3">
        <f t="shared" si="7"/>
        <v>10.8</v>
      </c>
      <c r="W21" s="3">
        <f t="shared" si="7"/>
        <v>12</v>
      </c>
      <c r="X21" s="3">
        <f t="shared" si="7"/>
        <v>9.7000000000000011</v>
      </c>
      <c r="Y21" s="3">
        <f t="shared" si="7"/>
        <v>11.600000000000001</v>
      </c>
      <c r="Z21" s="3">
        <f t="shared" si="7"/>
        <v>9.3999999999999986</v>
      </c>
      <c r="AA21" s="3">
        <f t="shared" si="7"/>
        <v>12.700000000000001</v>
      </c>
      <c r="AB21" s="3">
        <f t="shared" si="7"/>
        <v>11.299999999999999</v>
      </c>
      <c r="AC21" s="3">
        <f t="shared" si="7"/>
        <v>12.9</v>
      </c>
      <c r="AD21" s="3">
        <f t="shared" si="7"/>
        <v>13</v>
      </c>
      <c r="AE21" s="3">
        <f t="shared" si="7"/>
        <v>9.7000000000000011</v>
      </c>
      <c r="AF21" s="3">
        <f t="shared" si="7"/>
        <v>11.6</v>
      </c>
      <c r="AG21" s="3">
        <f>AVERAGE(S21:AE21)</f>
        <v>11.390909090909092</v>
      </c>
    </row>
    <row r="22" spans="1:33">
      <c r="A22" s="2" t="s">
        <v>2</v>
      </c>
      <c r="B22" s="3"/>
      <c r="C22" s="3"/>
      <c r="D22" s="3">
        <v>10</v>
      </c>
      <c r="E22" s="3">
        <v>11.9</v>
      </c>
      <c r="F22" s="3">
        <v>10.8</v>
      </c>
      <c r="G22" s="3">
        <v>13.9</v>
      </c>
      <c r="H22" s="3">
        <v>11.6</v>
      </c>
      <c r="I22" s="3">
        <v>13</v>
      </c>
      <c r="J22" s="3">
        <v>11.9</v>
      </c>
      <c r="K22" s="3">
        <v>13.5</v>
      </c>
      <c r="L22" s="3">
        <v>10.3</v>
      </c>
      <c r="M22" s="3">
        <v>12.2</v>
      </c>
      <c r="N22" s="3">
        <v>13</v>
      </c>
      <c r="O22" s="3">
        <v>11.3</v>
      </c>
      <c r="P22" s="3">
        <f>AVERAGE(B22:O22)</f>
        <v>11.950000000000003</v>
      </c>
      <c r="R22" s="2" t="s">
        <v>2</v>
      </c>
      <c r="S22" s="3"/>
      <c r="T22" s="3"/>
      <c r="U22" s="3">
        <f t="shared" ref="U22:U32" si="8">U6-D22</f>
        <v>12.5</v>
      </c>
      <c r="V22" s="3">
        <f t="shared" ref="V22:V32" si="9">V6-E22</f>
        <v>10.999999999999998</v>
      </c>
      <c r="W22" s="3">
        <f t="shared" ref="W22:W32" si="10">W6-F22</f>
        <v>12.2</v>
      </c>
      <c r="X22" s="3">
        <f t="shared" ref="X22:X32" si="11">X6-G22</f>
        <v>11.700000000000001</v>
      </c>
      <c r="Y22" s="3">
        <f t="shared" ref="Y22:Y32" si="12">Y6-H22</f>
        <v>11.6</v>
      </c>
      <c r="Z22" s="3">
        <f t="shared" ref="Z22:Z32" si="13">Z6-I22</f>
        <v>10.5</v>
      </c>
      <c r="AA22" s="3">
        <f t="shared" ref="AA22:AA32" si="14">AA6-J22</f>
        <v>12.799999999999999</v>
      </c>
      <c r="AB22" s="3">
        <f t="shared" ref="AB22:AB32" si="15">AB6-K22</f>
        <v>11.100000000000001</v>
      </c>
      <c r="AC22" s="3">
        <f t="shared" ref="AC22:AC32" si="16">AC6-L22</f>
        <v>12.399999999999999</v>
      </c>
      <c r="AD22" s="3">
        <f t="shared" ref="AD22:AD32" si="17">AD6-M22</f>
        <v>8.8000000000000007</v>
      </c>
      <c r="AE22" s="3">
        <f t="shared" ref="AE22:AF32" si="18">AE6-N22</f>
        <v>10.199999999999999</v>
      </c>
      <c r="AF22" s="3">
        <f t="shared" si="18"/>
        <v>12.8</v>
      </c>
      <c r="AG22" s="3">
        <f t="shared" ref="AG22:AG33" si="19">AVERAGE(S22:AE22)</f>
        <v>11.345454545454546</v>
      </c>
    </row>
    <row r="23" spans="1:33">
      <c r="A23" s="2" t="s">
        <v>3</v>
      </c>
      <c r="B23" s="3"/>
      <c r="C23" s="3"/>
      <c r="D23" s="3">
        <v>11</v>
      </c>
      <c r="E23" s="3">
        <v>9.5</v>
      </c>
      <c r="F23" s="3">
        <v>10.9</v>
      </c>
      <c r="G23" s="3">
        <v>11.2</v>
      </c>
      <c r="H23" s="3">
        <v>10.7</v>
      </c>
      <c r="I23" s="3">
        <v>12.3</v>
      </c>
      <c r="J23" s="3">
        <v>11.4</v>
      </c>
      <c r="K23" s="3">
        <v>9</v>
      </c>
      <c r="L23" s="3">
        <v>10.7</v>
      </c>
      <c r="M23" s="3">
        <v>10.8</v>
      </c>
      <c r="N23" s="3">
        <v>10.8</v>
      </c>
      <c r="O23" s="3">
        <v>8.6999999999999993</v>
      </c>
      <c r="P23" s="3">
        <f>AVERAGE(B23:O23)</f>
        <v>10.583333333333334</v>
      </c>
      <c r="R23" s="2" t="s">
        <v>3</v>
      </c>
      <c r="S23" s="3"/>
      <c r="T23" s="3"/>
      <c r="U23" s="3">
        <f t="shared" si="8"/>
        <v>11.100000000000001</v>
      </c>
      <c r="V23" s="3">
        <f t="shared" si="9"/>
        <v>11</v>
      </c>
      <c r="W23" s="3">
        <f t="shared" si="10"/>
        <v>10.999999999999998</v>
      </c>
      <c r="X23" s="3">
        <f t="shared" si="11"/>
        <v>11.2</v>
      </c>
      <c r="Y23" s="3">
        <f t="shared" si="12"/>
        <v>9.6999999999999993</v>
      </c>
      <c r="Z23" s="3">
        <f t="shared" si="13"/>
        <v>9.5</v>
      </c>
      <c r="AA23" s="3">
        <f t="shared" si="14"/>
        <v>10.6</v>
      </c>
      <c r="AB23" s="3">
        <f t="shared" si="15"/>
        <v>11.5</v>
      </c>
      <c r="AC23" s="3">
        <f t="shared" si="16"/>
        <v>10.8</v>
      </c>
      <c r="AD23" s="3">
        <f t="shared" si="17"/>
        <v>9.6999999999999993</v>
      </c>
      <c r="AE23" s="3">
        <f t="shared" si="18"/>
        <v>11</v>
      </c>
      <c r="AF23" s="3">
        <f t="shared" si="18"/>
        <v>12.2</v>
      </c>
      <c r="AG23" s="3">
        <f t="shared" si="19"/>
        <v>10.645454545454545</v>
      </c>
    </row>
    <row r="24" spans="1:33">
      <c r="A24" s="2" t="s">
        <v>4</v>
      </c>
      <c r="B24" s="3"/>
      <c r="C24" s="3"/>
      <c r="D24" s="3">
        <v>10.3</v>
      </c>
      <c r="E24" s="3">
        <v>9.6999999999999993</v>
      </c>
      <c r="F24" s="3">
        <v>8.5</v>
      </c>
      <c r="G24" s="3">
        <v>7.6</v>
      </c>
      <c r="H24" s="3">
        <v>8.6999999999999993</v>
      </c>
      <c r="I24" s="3">
        <v>7.7</v>
      </c>
      <c r="J24" s="3">
        <v>7.1</v>
      </c>
      <c r="K24" s="3">
        <v>7</v>
      </c>
      <c r="L24" s="3">
        <v>8</v>
      </c>
      <c r="M24" s="3">
        <v>7.8</v>
      </c>
      <c r="N24" s="3">
        <v>9.3000000000000007</v>
      </c>
      <c r="O24" s="3"/>
      <c r="P24" s="3">
        <f t="shared" ref="P23:P26" si="20">AVERAGE(B24:N24)</f>
        <v>8.336363636363636</v>
      </c>
      <c r="R24" s="2" t="s">
        <v>4</v>
      </c>
      <c r="S24" s="3"/>
      <c r="T24" s="3"/>
      <c r="U24" s="3">
        <f t="shared" si="8"/>
        <v>8.8999999999999986</v>
      </c>
      <c r="V24" s="3">
        <f t="shared" si="9"/>
        <v>8.6000000000000014</v>
      </c>
      <c r="W24" s="3">
        <f t="shared" si="10"/>
        <v>10.5</v>
      </c>
      <c r="X24" s="3">
        <f t="shared" si="11"/>
        <v>12.1</v>
      </c>
      <c r="Y24" s="3">
        <f t="shared" si="12"/>
        <v>9.6000000000000014</v>
      </c>
      <c r="Z24" s="3">
        <f t="shared" si="13"/>
        <v>10.7</v>
      </c>
      <c r="AA24" s="3">
        <f t="shared" si="14"/>
        <v>10.700000000000001</v>
      </c>
      <c r="AB24" s="3">
        <f t="shared" si="15"/>
        <v>12.7</v>
      </c>
      <c r="AC24" s="3">
        <f t="shared" si="16"/>
        <v>11.899999999999999</v>
      </c>
      <c r="AD24" s="3">
        <f t="shared" si="17"/>
        <v>12.099999999999998</v>
      </c>
      <c r="AE24" s="3">
        <f t="shared" si="18"/>
        <v>9.8000000000000007</v>
      </c>
      <c r="AF24" s="3"/>
      <c r="AG24" s="3">
        <f t="shared" si="19"/>
        <v>10.690909090909091</v>
      </c>
    </row>
    <row r="25" spans="1:33">
      <c r="A25" s="2" t="s">
        <v>5</v>
      </c>
      <c r="B25" s="3"/>
      <c r="C25" s="3"/>
      <c r="D25" s="3">
        <v>5.0999999999999996</v>
      </c>
      <c r="E25" s="3">
        <v>6.1</v>
      </c>
      <c r="F25" s="3">
        <v>5.6</v>
      </c>
      <c r="G25" s="3">
        <v>7.8</v>
      </c>
      <c r="H25" s="3">
        <v>4.5999999999999996</v>
      </c>
      <c r="I25" s="3">
        <v>5.7</v>
      </c>
      <c r="J25" s="3">
        <v>6.9</v>
      </c>
      <c r="K25" s="3">
        <v>5.9</v>
      </c>
      <c r="L25" s="3">
        <v>6</v>
      </c>
      <c r="M25" s="3">
        <v>6.6</v>
      </c>
      <c r="N25" s="3">
        <v>8.4</v>
      </c>
      <c r="O25" s="3"/>
      <c r="P25" s="3">
        <f t="shared" si="20"/>
        <v>6.245454545454546</v>
      </c>
      <c r="R25" s="2" t="s">
        <v>5</v>
      </c>
      <c r="S25" s="3"/>
      <c r="T25" s="3"/>
      <c r="U25" s="3">
        <f t="shared" si="8"/>
        <v>10.8</v>
      </c>
      <c r="V25" s="3">
        <f t="shared" si="9"/>
        <v>10.9</v>
      </c>
      <c r="W25" s="3">
        <f t="shared" si="10"/>
        <v>11.4</v>
      </c>
      <c r="X25" s="3">
        <f t="shared" si="11"/>
        <v>10.099999999999998</v>
      </c>
      <c r="Y25" s="3">
        <f t="shared" si="12"/>
        <v>10.9</v>
      </c>
      <c r="Z25" s="3">
        <f t="shared" si="13"/>
        <v>9.8999999999999986</v>
      </c>
      <c r="AA25" s="3">
        <f t="shared" si="14"/>
        <v>11.4</v>
      </c>
      <c r="AB25" s="3">
        <f t="shared" si="15"/>
        <v>10.1</v>
      </c>
      <c r="AC25" s="3">
        <f t="shared" si="16"/>
        <v>10.3</v>
      </c>
      <c r="AD25" s="3">
        <f t="shared" si="17"/>
        <v>11.299999999999999</v>
      </c>
      <c r="AE25" s="3">
        <f t="shared" si="18"/>
        <v>9.1</v>
      </c>
      <c r="AF25" s="3"/>
      <c r="AG25" s="3">
        <f t="shared" si="19"/>
        <v>10.563636363636363</v>
      </c>
    </row>
    <row r="26" spans="1:33">
      <c r="A26" s="2" t="s">
        <v>6</v>
      </c>
      <c r="B26" s="3"/>
      <c r="C26" s="3"/>
      <c r="D26" s="3">
        <v>5.0999999999999996</v>
      </c>
      <c r="E26" s="3">
        <v>6.1</v>
      </c>
      <c r="F26" s="3">
        <v>3.7</v>
      </c>
      <c r="G26" s="3">
        <v>5.4</v>
      </c>
      <c r="H26" s="3">
        <v>3.3</v>
      </c>
      <c r="I26" s="3">
        <v>3.6</v>
      </c>
      <c r="J26" s="3">
        <v>2.8</v>
      </c>
      <c r="K26" s="3">
        <v>5.7</v>
      </c>
      <c r="L26" s="3">
        <v>5.9</v>
      </c>
      <c r="M26" s="3">
        <v>5.2</v>
      </c>
      <c r="N26" s="3">
        <v>5.0999999999999996</v>
      </c>
      <c r="O26" s="3"/>
      <c r="P26" s="3">
        <f t="shared" si="20"/>
        <v>4.7181818181818187</v>
      </c>
      <c r="R26" s="2" t="s">
        <v>6</v>
      </c>
      <c r="S26" s="3"/>
      <c r="T26" s="3"/>
      <c r="U26" s="3">
        <f t="shared" si="8"/>
        <v>8</v>
      </c>
      <c r="V26" s="3">
        <f t="shared" si="9"/>
        <v>8.8000000000000007</v>
      </c>
      <c r="W26" s="3">
        <f t="shared" si="10"/>
        <v>10.199999999999999</v>
      </c>
      <c r="X26" s="3">
        <f t="shared" si="11"/>
        <v>9.6999999999999993</v>
      </c>
      <c r="Y26" s="3">
        <f t="shared" si="12"/>
        <v>10.5</v>
      </c>
      <c r="Z26" s="3">
        <f t="shared" si="13"/>
        <v>9.3000000000000007</v>
      </c>
      <c r="AA26" s="3">
        <f t="shared" si="14"/>
        <v>11.100000000000001</v>
      </c>
      <c r="AB26" s="3">
        <f t="shared" si="15"/>
        <v>8.5</v>
      </c>
      <c r="AC26" s="3">
        <f t="shared" si="16"/>
        <v>9</v>
      </c>
      <c r="AD26" s="3">
        <f t="shared" si="17"/>
        <v>8.8999999999999986</v>
      </c>
      <c r="AE26" s="3">
        <f t="shared" si="18"/>
        <v>9.8000000000000007</v>
      </c>
      <c r="AF26" s="3"/>
      <c r="AG26" s="3">
        <f t="shared" si="19"/>
        <v>9.4363636363636356</v>
      </c>
    </row>
    <row r="27" spans="1:33">
      <c r="A27" s="2" t="s">
        <v>7</v>
      </c>
      <c r="B27" s="3"/>
      <c r="C27" s="3"/>
      <c r="D27" s="3">
        <v>4.3</v>
      </c>
      <c r="E27" s="3">
        <v>2.2000000000000002</v>
      </c>
      <c r="F27" s="3">
        <v>2.2999999999999998</v>
      </c>
      <c r="G27" s="3">
        <v>4</v>
      </c>
      <c r="H27" s="3">
        <v>3.2</v>
      </c>
      <c r="I27" s="3">
        <v>3</v>
      </c>
      <c r="J27" s="3">
        <v>5.7</v>
      </c>
      <c r="K27" s="3">
        <v>3.3</v>
      </c>
      <c r="L27" s="3">
        <v>3.7</v>
      </c>
      <c r="M27" s="3">
        <v>4.5999999999999996</v>
      </c>
      <c r="N27" s="3">
        <v>2.7</v>
      </c>
      <c r="O27" s="3"/>
      <c r="P27" s="3">
        <f t="shared" ref="P27:P32" si="21">AVERAGE(B27:N27)</f>
        <v>3.5454545454545454</v>
      </c>
      <c r="R27" s="2" t="s">
        <v>7</v>
      </c>
      <c r="S27" s="3"/>
      <c r="T27" s="3"/>
      <c r="U27" s="3">
        <f t="shared" si="8"/>
        <v>10</v>
      </c>
      <c r="V27" s="3">
        <f t="shared" si="9"/>
        <v>10.5</v>
      </c>
      <c r="W27" s="3">
        <f t="shared" si="10"/>
        <v>10.5</v>
      </c>
      <c r="X27" s="3">
        <f t="shared" si="11"/>
        <v>9.6999999999999993</v>
      </c>
      <c r="Y27" s="3">
        <f t="shared" si="12"/>
        <v>9.6000000000000014</v>
      </c>
      <c r="Z27" s="3">
        <f t="shared" si="13"/>
        <v>10</v>
      </c>
      <c r="AA27" s="3">
        <f t="shared" si="14"/>
        <v>8.6000000000000014</v>
      </c>
      <c r="AB27" s="3">
        <f t="shared" si="15"/>
        <v>10</v>
      </c>
      <c r="AC27" s="3">
        <f t="shared" si="16"/>
        <v>10.100000000000001</v>
      </c>
      <c r="AD27" s="3">
        <f t="shared" si="17"/>
        <v>8.3000000000000007</v>
      </c>
      <c r="AE27" s="3">
        <f t="shared" si="18"/>
        <v>11.7</v>
      </c>
      <c r="AF27" s="3"/>
      <c r="AG27" s="3">
        <f t="shared" si="19"/>
        <v>9.9090909090909083</v>
      </c>
    </row>
    <row r="28" spans="1:33">
      <c r="A28" s="2" t="s">
        <v>8</v>
      </c>
      <c r="B28" s="3"/>
      <c r="C28" s="3"/>
      <c r="D28" s="3">
        <v>6.6</v>
      </c>
      <c r="E28" s="3">
        <v>3.2</v>
      </c>
      <c r="F28" s="3">
        <v>4.2</v>
      </c>
      <c r="G28" s="3">
        <v>3.1</v>
      </c>
      <c r="H28" s="3">
        <v>6</v>
      </c>
      <c r="I28" s="3">
        <v>5.7</v>
      </c>
      <c r="J28" s="3">
        <v>3.3</v>
      </c>
      <c r="K28" s="3">
        <v>4.9000000000000004</v>
      </c>
      <c r="L28" s="3">
        <v>5.3</v>
      </c>
      <c r="M28" s="3">
        <v>6.2</v>
      </c>
      <c r="N28" s="3">
        <v>2.2999999999999998</v>
      </c>
      <c r="O28" s="3"/>
      <c r="P28" s="3">
        <f t="shared" si="21"/>
        <v>4.6181818181818182</v>
      </c>
      <c r="R28" s="2" t="s">
        <v>8</v>
      </c>
      <c r="S28" s="3"/>
      <c r="T28" s="3"/>
      <c r="U28" s="3">
        <f t="shared" si="8"/>
        <v>8.3000000000000007</v>
      </c>
      <c r="V28" s="3">
        <f t="shared" si="9"/>
        <v>10.100000000000001</v>
      </c>
      <c r="W28" s="3">
        <f t="shared" si="10"/>
        <v>9.1000000000000014</v>
      </c>
      <c r="X28" s="3">
        <f t="shared" si="11"/>
        <v>9.9</v>
      </c>
      <c r="Y28" s="3">
        <f t="shared" si="12"/>
        <v>9.1</v>
      </c>
      <c r="Z28" s="3">
        <f t="shared" si="13"/>
        <v>9.1000000000000014</v>
      </c>
      <c r="AA28" s="3">
        <f t="shared" si="14"/>
        <v>10.8</v>
      </c>
      <c r="AB28" s="3">
        <f t="shared" si="15"/>
        <v>10.299999999999999</v>
      </c>
      <c r="AC28" s="3">
        <f t="shared" si="16"/>
        <v>8</v>
      </c>
      <c r="AD28" s="3">
        <f t="shared" si="17"/>
        <v>8.5</v>
      </c>
      <c r="AE28" s="3">
        <f t="shared" si="18"/>
        <v>11.3</v>
      </c>
      <c r="AF28" s="3"/>
      <c r="AG28" s="3">
        <f t="shared" si="19"/>
        <v>9.5</v>
      </c>
    </row>
    <row r="29" spans="1:33">
      <c r="A29" s="2" t="s">
        <v>9</v>
      </c>
      <c r="B29" s="3"/>
      <c r="C29" s="3"/>
      <c r="D29" s="3">
        <v>6.6</v>
      </c>
      <c r="E29" s="3">
        <v>6.4</v>
      </c>
      <c r="F29" s="3">
        <v>5</v>
      </c>
      <c r="G29" s="3">
        <v>7</v>
      </c>
      <c r="H29" s="3">
        <v>6.7</v>
      </c>
      <c r="I29" s="3">
        <v>5.3</v>
      </c>
      <c r="J29" s="3">
        <v>5.3</v>
      </c>
      <c r="K29" s="3">
        <v>6.8</v>
      </c>
      <c r="L29" s="3">
        <v>6.3</v>
      </c>
      <c r="M29" s="3">
        <v>7.3</v>
      </c>
      <c r="N29" s="3">
        <v>8</v>
      </c>
      <c r="O29" s="3"/>
      <c r="P29" s="3">
        <f t="shared" si="21"/>
        <v>6.4272727272727259</v>
      </c>
      <c r="R29" s="2" t="s">
        <v>9</v>
      </c>
      <c r="S29" s="3"/>
      <c r="T29" s="3"/>
      <c r="U29" s="3">
        <f t="shared" si="8"/>
        <v>9.4</v>
      </c>
      <c r="V29" s="3">
        <f t="shared" si="9"/>
        <v>9.2999999999999989</v>
      </c>
      <c r="W29" s="3">
        <f t="shared" si="10"/>
        <v>9.1999999999999993</v>
      </c>
      <c r="X29" s="3">
        <f t="shared" si="11"/>
        <v>8.1999999999999993</v>
      </c>
      <c r="Y29" s="3">
        <f t="shared" si="12"/>
        <v>9.5</v>
      </c>
      <c r="Z29" s="3">
        <f t="shared" si="13"/>
        <v>10.100000000000001</v>
      </c>
      <c r="AA29" s="3">
        <f t="shared" si="14"/>
        <v>10.3</v>
      </c>
      <c r="AB29" s="3">
        <f t="shared" si="15"/>
        <v>9.6999999999999993</v>
      </c>
      <c r="AC29" s="3">
        <f t="shared" si="16"/>
        <v>9.1999999999999993</v>
      </c>
      <c r="AD29" s="3">
        <f t="shared" si="17"/>
        <v>8.1000000000000014</v>
      </c>
      <c r="AE29" s="3">
        <f t="shared" si="18"/>
        <v>8.5</v>
      </c>
      <c r="AF29" s="3"/>
      <c r="AG29" s="3">
        <f t="shared" si="19"/>
        <v>9.2272727272727266</v>
      </c>
    </row>
    <row r="30" spans="1:33">
      <c r="A30" s="2" t="s">
        <v>10</v>
      </c>
      <c r="B30" s="3"/>
      <c r="C30" s="3"/>
      <c r="D30" s="3">
        <v>9</v>
      </c>
      <c r="E30" s="3">
        <v>6.8</v>
      </c>
      <c r="F30" s="3">
        <v>7.8</v>
      </c>
      <c r="G30" s="3">
        <v>8.1</v>
      </c>
      <c r="H30" s="3">
        <v>7.9</v>
      </c>
      <c r="I30" s="3">
        <v>7.3</v>
      </c>
      <c r="J30" s="3">
        <v>6.8</v>
      </c>
      <c r="K30" s="3">
        <v>9.1</v>
      </c>
      <c r="L30" s="3">
        <v>8.4</v>
      </c>
      <c r="M30" s="3">
        <v>7.5</v>
      </c>
      <c r="N30" s="3">
        <v>7.7</v>
      </c>
      <c r="O30" s="3"/>
      <c r="P30" s="3">
        <f t="shared" si="21"/>
        <v>7.8545454545454554</v>
      </c>
      <c r="R30" s="2" t="s">
        <v>10</v>
      </c>
      <c r="S30" s="3"/>
      <c r="T30" s="3"/>
      <c r="U30" s="3">
        <f t="shared" si="8"/>
        <v>9.8999999999999986</v>
      </c>
      <c r="V30" s="3">
        <f t="shared" si="9"/>
        <v>12</v>
      </c>
      <c r="W30" s="3">
        <f t="shared" si="10"/>
        <v>11.399999999999999</v>
      </c>
      <c r="X30" s="3">
        <f t="shared" si="11"/>
        <v>10.6</v>
      </c>
      <c r="Y30" s="3">
        <f t="shared" si="12"/>
        <v>10.700000000000001</v>
      </c>
      <c r="Z30" s="3">
        <f t="shared" si="13"/>
        <v>11.099999999999998</v>
      </c>
      <c r="AA30" s="3">
        <f t="shared" si="14"/>
        <v>10.7</v>
      </c>
      <c r="AB30" s="3">
        <f t="shared" si="15"/>
        <v>9.7000000000000011</v>
      </c>
      <c r="AC30" s="3">
        <f t="shared" si="16"/>
        <v>9.7999999999999989</v>
      </c>
      <c r="AD30" s="3">
        <f t="shared" si="17"/>
        <v>10.100000000000001</v>
      </c>
      <c r="AE30" s="3">
        <f t="shared" si="18"/>
        <v>11</v>
      </c>
      <c r="AF30" s="3"/>
      <c r="AG30" s="3">
        <f t="shared" si="19"/>
        <v>10.636363636363637</v>
      </c>
    </row>
    <row r="31" spans="1:33">
      <c r="A31" s="2" t="s">
        <v>11</v>
      </c>
      <c r="B31" s="3"/>
      <c r="C31" s="3"/>
      <c r="D31" s="3">
        <v>10.5</v>
      </c>
      <c r="E31" s="3">
        <v>9.4</v>
      </c>
      <c r="F31" s="3">
        <v>8.6999999999999993</v>
      </c>
      <c r="G31" s="3">
        <v>10</v>
      </c>
      <c r="H31" s="3">
        <v>9.1</v>
      </c>
      <c r="I31" s="3">
        <v>9.6</v>
      </c>
      <c r="J31" s="3">
        <v>10.5</v>
      </c>
      <c r="K31" s="3">
        <v>9.5</v>
      </c>
      <c r="L31" s="3">
        <v>11.1</v>
      </c>
      <c r="M31" s="3">
        <v>10.7</v>
      </c>
      <c r="N31" s="3">
        <v>8.9</v>
      </c>
      <c r="O31" s="3"/>
      <c r="P31" s="3">
        <f t="shared" si="21"/>
        <v>9.8181818181818183</v>
      </c>
      <c r="R31" s="2" t="s">
        <v>11</v>
      </c>
      <c r="S31" s="3"/>
      <c r="T31" s="3"/>
      <c r="U31" s="3">
        <f t="shared" si="8"/>
        <v>9.8000000000000007</v>
      </c>
      <c r="V31" s="3">
        <f t="shared" si="9"/>
        <v>11.299999999999999</v>
      </c>
      <c r="W31" s="3">
        <f t="shared" si="10"/>
        <v>11.900000000000002</v>
      </c>
      <c r="X31" s="3">
        <f t="shared" si="11"/>
        <v>10.100000000000001</v>
      </c>
      <c r="Y31" s="3">
        <f t="shared" si="12"/>
        <v>10.500000000000002</v>
      </c>
      <c r="Z31" s="3">
        <f t="shared" si="13"/>
        <v>10.1</v>
      </c>
      <c r="AA31" s="3">
        <f t="shared" si="14"/>
        <v>10.8</v>
      </c>
      <c r="AB31" s="3">
        <f t="shared" si="15"/>
        <v>9.8000000000000007</v>
      </c>
      <c r="AC31" s="3">
        <f t="shared" si="16"/>
        <v>10.500000000000002</v>
      </c>
      <c r="AD31" s="3">
        <f t="shared" si="17"/>
        <v>10.7</v>
      </c>
      <c r="AE31" s="3">
        <f t="shared" si="18"/>
        <v>11.299999999999999</v>
      </c>
      <c r="AF31" s="3"/>
      <c r="AG31" s="3">
        <f t="shared" si="19"/>
        <v>10.618181818181817</v>
      </c>
    </row>
    <row r="32" spans="1:33">
      <c r="A32" s="2" t="s">
        <v>12</v>
      </c>
      <c r="B32" s="3"/>
      <c r="C32" s="3"/>
      <c r="D32" s="3">
        <v>12.3</v>
      </c>
      <c r="E32" s="3">
        <v>11.5</v>
      </c>
      <c r="F32" s="3">
        <v>9.1</v>
      </c>
      <c r="G32" s="3">
        <v>10.6</v>
      </c>
      <c r="H32" s="3">
        <v>12</v>
      </c>
      <c r="I32" s="3">
        <v>12.1</v>
      </c>
      <c r="J32" s="3">
        <v>11.5</v>
      </c>
      <c r="K32" s="3">
        <v>10.6</v>
      </c>
      <c r="L32" s="3">
        <v>13.6</v>
      </c>
      <c r="M32" s="3">
        <v>11.5</v>
      </c>
      <c r="N32" s="3">
        <v>12.2</v>
      </c>
      <c r="O32" s="3"/>
      <c r="P32" s="3">
        <f t="shared" si="21"/>
        <v>11.545454545454545</v>
      </c>
      <c r="R32" s="2" t="s">
        <v>12</v>
      </c>
      <c r="S32" s="3"/>
      <c r="T32" s="3"/>
      <c r="U32" s="3">
        <f t="shared" si="8"/>
        <v>10.7</v>
      </c>
      <c r="V32" s="3">
        <f t="shared" si="9"/>
        <v>10.7</v>
      </c>
      <c r="W32" s="3">
        <f t="shared" si="10"/>
        <v>12.500000000000002</v>
      </c>
      <c r="X32" s="3">
        <f t="shared" si="11"/>
        <v>10.9</v>
      </c>
      <c r="Y32" s="3">
        <f t="shared" si="12"/>
        <v>11.899999999999999</v>
      </c>
      <c r="Z32" s="3">
        <f t="shared" si="13"/>
        <v>9.2000000000000011</v>
      </c>
      <c r="AA32" s="3">
        <f t="shared" si="14"/>
        <v>9.6999999999999993</v>
      </c>
      <c r="AB32" s="3">
        <f t="shared" si="15"/>
        <v>10.9</v>
      </c>
      <c r="AC32" s="3">
        <f t="shared" si="16"/>
        <v>9.0000000000000018</v>
      </c>
      <c r="AD32" s="3">
        <f t="shared" si="17"/>
        <v>10</v>
      </c>
      <c r="AE32" s="3">
        <f t="shared" si="18"/>
        <v>11.3</v>
      </c>
      <c r="AF32" s="3"/>
      <c r="AG32" s="3">
        <f t="shared" si="19"/>
        <v>10.618181818181817</v>
      </c>
    </row>
    <row r="33" spans="1:44">
      <c r="A33" s="3" t="s">
        <v>0</v>
      </c>
      <c r="B33" s="3"/>
      <c r="C33" s="3"/>
      <c r="D33" s="3">
        <f t="shared" ref="D33:N33" si="22">AVERAGE(D21:D32)</f>
        <v>8.5333333333333332</v>
      </c>
      <c r="E33" s="3">
        <f t="shared" si="22"/>
        <v>7.8750000000000009</v>
      </c>
      <c r="F33" s="3">
        <f t="shared" si="22"/>
        <v>7.3999999999999995</v>
      </c>
      <c r="G33" s="3">
        <f t="shared" si="22"/>
        <v>8.5249999999999986</v>
      </c>
      <c r="H33" s="3">
        <f t="shared" si="22"/>
        <v>8.0416666666666661</v>
      </c>
      <c r="I33" s="3">
        <f t="shared" si="22"/>
        <v>8.3999999999999986</v>
      </c>
      <c r="J33" s="3">
        <f t="shared" si="22"/>
        <v>8.0916666666666668</v>
      </c>
      <c r="K33" s="3">
        <f t="shared" si="22"/>
        <v>8.0333333333333332</v>
      </c>
      <c r="L33" s="3">
        <f t="shared" si="22"/>
        <v>8.3916666666666675</v>
      </c>
      <c r="M33" s="3">
        <f t="shared" si="22"/>
        <v>8.4500000000000011</v>
      </c>
      <c r="N33" s="3">
        <f t="shared" si="22"/>
        <v>8.4166666666666679</v>
      </c>
      <c r="O33" s="3"/>
      <c r="P33" s="3">
        <f t="shared" ref="P33" si="23">AVERAGE(P21:P32)</f>
        <v>8.1847853535353554</v>
      </c>
      <c r="R33" s="3" t="s">
        <v>0</v>
      </c>
      <c r="S33" s="3"/>
      <c r="T33" s="3"/>
      <c r="U33" s="3">
        <f t="shared" ref="U33:Z33" si="24">AVERAGE(U21:U32)</f>
        <v>10.133333333333333</v>
      </c>
      <c r="V33" s="3">
        <f t="shared" si="24"/>
        <v>10.416666666666666</v>
      </c>
      <c r="W33" s="3">
        <f t="shared" si="24"/>
        <v>10.991666666666667</v>
      </c>
      <c r="X33" s="3">
        <f t="shared" si="24"/>
        <v>10.325000000000001</v>
      </c>
      <c r="Y33" s="3">
        <f t="shared" si="24"/>
        <v>10.433333333333332</v>
      </c>
      <c r="Z33" s="3">
        <f t="shared" si="24"/>
        <v>9.9083333333333332</v>
      </c>
      <c r="AA33" s="3">
        <f t="shared" ref="AA33:AC33" si="25">AVERAGE(AA21:AA32)</f>
        <v>10.85</v>
      </c>
      <c r="AB33" s="3">
        <f t="shared" si="25"/>
        <v>10.466666666666667</v>
      </c>
      <c r="AC33" s="3">
        <f t="shared" si="25"/>
        <v>10.325000000000001</v>
      </c>
      <c r="AD33" s="3">
        <f t="shared" ref="AD33:AE33" si="26">AVERAGE(AD21:AD32)</f>
        <v>9.9583333333333321</v>
      </c>
      <c r="AE33" s="3">
        <f t="shared" si="26"/>
        <v>10.391666666666667</v>
      </c>
      <c r="AF33" s="3"/>
      <c r="AG33" s="3">
        <f t="shared" si="19"/>
        <v>10.381818181818181</v>
      </c>
    </row>
    <row r="34" spans="1:44">
      <c r="AJ34" s="3"/>
      <c r="AK34" s="3"/>
      <c r="AL34" s="3"/>
      <c r="AM34" s="3"/>
      <c r="AR34" s="3"/>
    </row>
    <row r="35" spans="1:44">
      <c r="A35" s="2" t="s">
        <v>31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R35" s="2" t="s">
        <v>32</v>
      </c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44">
      <c r="B36" s="2">
        <v>2011</v>
      </c>
      <c r="C36" s="2">
        <v>2012</v>
      </c>
      <c r="D36" s="2">
        <v>2013</v>
      </c>
      <c r="E36" s="2">
        <v>2014</v>
      </c>
      <c r="F36" s="2">
        <v>2015</v>
      </c>
      <c r="G36" s="2">
        <v>2016</v>
      </c>
      <c r="H36" s="2">
        <v>2017</v>
      </c>
      <c r="I36" s="2">
        <v>2018</v>
      </c>
      <c r="J36" s="2">
        <v>2019</v>
      </c>
      <c r="K36" s="2">
        <v>2020</v>
      </c>
      <c r="L36" s="2">
        <v>2021</v>
      </c>
      <c r="M36" s="2">
        <v>2022</v>
      </c>
      <c r="N36" s="2">
        <v>2023</v>
      </c>
      <c r="O36" s="2">
        <v>2024</v>
      </c>
      <c r="P36" s="2" t="s">
        <v>0</v>
      </c>
      <c r="S36" s="2">
        <v>2011</v>
      </c>
      <c r="T36" s="2">
        <v>2012</v>
      </c>
      <c r="U36" s="2">
        <v>2013</v>
      </c>
      <c r="V36" s="2">
        <v>2014</v>
      </c>
      <c r="W36" s="2">
        <v>2015</v>
      </c>
      <c r="X36" s="2">
        <v>2016</v>
      </c>
      <c r="Y36" s="2">
        <v>2017</v>
      </c>
      <c r="Z36" s="2">
        <v>2018</v>
      </c>
      <c r="AA36" s="2">
        <v>2019</v>
      </c>
      <c r="AB36" s="2">
        <v>2020</v>
      </c>
      <c r="AC36" s="2">
        <v>2021</v>
      </c>
      <c r="AD36" s="2">
        <v>2022</v>
      </c>
      <c r="AE36" s="2">
        <v>2023</v>
      </c>
      <c r="AF36" s="2">
        <v>2024</v>
      </c>
      <c r="AG36" s="2" t="s">
        <v>0</v>
      </c>
    </row>
    <row r="37" spans="1:44">
      <c r="A37" s="2" t="s">
        <v>1</v>
      </c>
      <c r="B37" s="3"/>
      <c r="C37" s="3"/>
      <c r="D37" s="3">
        <v>32.200000000000003</v>
      </c>
      <c r="E37" s="3">
        <v>31.3</v>
      </c>
      <c r="F37" s="3">
        <v>29.1</v>
      </c>
      <c r="G37" s="3">
        <v>31.4</v>
      </c>
      <c r="H37" s="3">
        <v>30.6</v>
      </c>
      <c r="I37" s="3">
        <v>30.5</v>
      </c>
      <c r="J37" s="3">
        <v>35.1</v>
      </c>
      <c r="K37" s="3">
        <v>30.9</v>
      </c>
      <c r="L37" s="3">
        <v>36.200000000000003</v>
      </c>
      <c r="M37" s="3">
        <v>32</v>
      </c>
      <c r="N37" s="3">
        <v>29.8</v>
      </c>
      <c r="O37" s="3">
        <v>30.5</v>
      </c>
      <c r="P37" s="3">
        <f>AVERAGE(B37:O37)</f>
        <v>31.633333333333336</v>
      </c>
      <c r="R37" s="2" t="s">
        <v>1</v>
      </c>
      <c r="S37" s="3"/>
      <c r="T37" s="3"/>
      <c r="U37" s="3">
        <v>4.5</v>
      </c>
      <c r="V37" s="3">
        <v>4.4000000000000004</v>
      </c>
      <c r="W37" s="3">
        <v>6.3</v>
      </c>
      <c r="X37" s="3">
        <v>5.9</v>
      </c>
      <c r="Y37" s="3">
        <v>1.8</v>
      </c>
      <c r="Z37" s="3">
        <v>10.3</v>
      </c>
      <c r="AA37" s="3">
        <v>6.5</v>
      </c>
      <c r="AB37" s="3">
        <v>4.7</v>
      </c>
      <c r="AC37" s="3">
        <v>4.5999999999999996</v>
      </c>
      <c r="AD37" s="3">
        <v>5.9</v>
      </c>
      <c r="AE37" s="3">
        <v>7</v>
      </c>
      <c r="AF37" s="3">
        <v>6.1</v>
      </c>
      <c r="AG37" s="3">
        <f>AVERAGE(S37:AF37)</f>
        <v>5.666666666666667</v>
      </c>
    </row>
    <row r="38" spans="1:44">
      <c r="A38" s="2" t="s">
        <v>2</v>
      </c>
      <c r="B38" s="3"/>
      <c r="C38" s="3"/>
      <c r="D38" s="3">
        <v>28.5</v>
      </c>
      <c r="E38" s="3">
        <v>30.8</v>
      </c>
      <c r="F38" s="3">
        <v>30.5</v>
      </c>
      <c r="G38" s="3">
        <v>34.4</v>
      </c>
      <c r="H38" s="3">
        <v>28.6</v>
      </c>
      <c r="I38" s="3">
        <v>30.5</v>
      </c>
      <c r="J38" s="3">
        <v>32.700000000000003</v>
      </c>
      <c r="K38" s="3">
        <v>33</v>
      </c>
      <c r="L38" s="3">
        <v>30.4</v>
      </c>
      <c r="M38" s="3">
        <v>27.7</v>
      </c>
      <c r="N38" s="3">
        <v>31.5</v>
      </c>
      <c r="O38" s="3">
        <v>30</v>
      </c>
      <c r="P38" s="3">
        <f>AVERAGE(B38:O38)</f>
        <v>30.716666666666665</v>
      </c>
      <c r="R38" s="2" t="s">
        <v>2</v>
      </c>
      <c r="S38" s="3"/>
      <c r="T38" s="3"/>
      <c r="U38" s="3">
        <v>5.5</v>
      </c>
      <c r="V38" s="3">
        <v>3.9</v>
      </c>
      <c r="W38" s="3">
        <v>5.2</v>
      </c>
      <c r="X38" s="3">
        <v>7.8</v>
      </c>
      <c r="Y38" s="3">
        <v>1.5</v>
      </c>
      <c r="Z38" s="3">
        <v>5.8</v>
      </c>
      <c r="AA38" s="3">
        <v>4.8</v>
      </c>
      <c r="AB38" s="3">
        <v>5.4</v>
      </c>
      <c r="AC38" s="3">
        <v>4</v>
      </c>
      <c r="AD38" s="3">
        <v>5.5</v>
      </c>
      <c r="AE38" s="3">
        <v>7.7</v>
      </c>
      <c r="AF38" s="3">
        <v>2.4</v>
      </c>
      <c r="AG38" s="3">
        <f>AVERAGE(S38:AF38)</f>
        <v>4.958333333333333</v>
      </c>
    </row>
    <row r="39" spans="1:44">
      <c r="A39" s="2" t="s">
        <v>3</v>
      </c>
      <c r="B39" s="3"/>
      <c r="C39" s="3"/>
      <c r="D39" s="3">
        <v>28</v>
      </c>
      <c r="E39" s="3">
        <v>28.3</v>
      </c>
      <c r="F39" s="3">
        <v>28.2</v>
      </c>
      <c r="G39" s="3">
        <v>27.8</v>
      </c>
      <c r="H39" s="3">
        <v>26.4</v>
      </c>
      <c r="I39" s="3">
        <v>26.5</v>
      </c>
      <c r="J39" s="3">
        <v>28</v>
      </c>
      <c r="K39" s="3">
        <v>26.3</v>
      </c>
      <c r="L39" s="3">
        <v>26.1</v>
      </c>
      <c r="M39" s="3">
        <v>28.1</v>
      </c>
      <c r="N39" s="3">
        <v>28.2</v>
      </c>
      <c r="O39" s="3">
        <v>29.7</v>
      </c>
      <c r="P39" s="3">
        <f>AVERAGE(B39:O39)</f>
        <v>27.633333333333329</v>
      </c>
      <c r="R39" s="2" t="s">
        <v>3</v>
      </c>
      <c r="S39" s="3"/>
      <c r="T39" s="3"/>
      <c r="U39" s="3">
        <v>4.5999999999999996</v>
      </c>
      <c r="V39" s="3">
        <v>3.2</v>
      </c>
      <c r="W39" s="3">
        <v>2.2999999999999998</v>
      </c>
      <c r="X39" s="3">
        <v>4.4000000000000004</v>
      </c>
      <c r="Y39" s="3">
        <v>5</v>
      </c>
      <c r="Z39" s="3">
        <v>4.0999999999999996</v>
      </c>
      <c r="AA39" s="3">
        <v>4.0999999999999996</v>
      </c>
      <c r="AB39" s="3">
        <v>1.4</v>
      </c>
      <c r="AC39" s="3">
        <v>2.4</v>
      </c>
      <c r="AD39" s="3">
        <v>2.6</v>
      </c>
      <c r="AE39" s="3">
        <v>3.3</v>
      </c>
      <c r="AF39" s="3">
        <v>1.7</v>
      </c>
      <c r="AG39" s="3">
        <f>AVERAGE(S39:AF39)</f>
        <v>3.2583333333333333</v>
      </c>
    </row>
    <row r="40" spans="1:44">
      <c r="A40" s="2" t="s">
        <v>4</v>
      </c>
      <c r="B40" s="3"/>
      <c r="C40" s="3"/>
      <c r="D40" s="3">
        <v>25.4</v>
      </c>
      <c r="E40" s="3">
        <v>23.7</v>
      </c>
      <c r="F40" s="3">
        <v>25.2</v>
      </c>
      <c r="G40" s="3">
        <v>25.6</v>
      </c>
      <c r="H40" s="3">
        <v>23.6</v>
      </c>
      <c r="I40" s="3">
        <v>24.9</v>
      </c>
      <c r="J40" s="3">
        <v>23.4</v>
      </c>
      <c r="K40" s="3">
        <v>23.5</v>
      </c>
      <c r="L40" s="3">
        <v>26.2</v>
      </c>
      <c r="M40" s="3">
        <v>24.8</v>
      </c>
      <c r="N40" s="3">
        <v>25</v>
      </c>
      <c r="O40" s="3"/>
      <c r="P40" s="3">
        <f t="shared" ref="P39:P42" si="27">AVERAGE(B40:N40)</f>
        <v>24.663636363636364</v>
      </c>
      <c r="R40" s="2" t="s">
        <v>4</v>
      </c>
      <c r="S40" s="3"/>
      <c r="T40" s="3"/>
      <c r="U40" s="3">
        <v>1.6</v>
      </c>
      <c r="V40" s="3">
        <v>3.4</v>
      </c>
      <c r="W40" s="3">
        <v>-0.1</v>
      </c>
      <c r="X40" s="3">
        <v>0.1</v>
      </c>
      <c r="Y40" s="3">
        <v>3</v>
      </c>
      <c r="Z40" s="3">
        <v>-0.7</v>
      </c>
      <c r="AA40" s="3">
        <v>-0.2</v>
      </c>
      <c r="AB40" s="3">
        <v>-0.8</v>
      </c>
      <c r="AC40" s="3">
        <v>1.1000000000000001</v>
      </c>
      <c r="AD40" s="3">
        <v>0.5</v>
      </c>
      <c r="AE40" s="3">
        <v>-0.4</v>
      </c>
      <c r="AF40" s="3"/>
      <c r="AG40" s="3">
        <f t="shared" ref="AG39:AG42" si="28">AVERAGE(S40:AE40)</f>
        <v>0.68181818181818177</v>
      </c>
    </row>
    <row r="41" spans="1:44">
      <c r="A41" s="2" t="s">
        <v>5</v>
      </c>
      <c r="B41" s="3"/>
      <c r="C41" s="3"/>
      <c r="D41" s="3">
        <v>22</v>
      </c>
      <c r="E41" s="3">
        <v>22</v>
      </c>
      <c r="F41" s="3">
        <v>23.9</v>
      </c>
      <c r="G41" s="3">
        <v>24.6</v>
      </c>
      <c r="H41" s="3">
        <v>13.5</v>
      </c>
      <c r="I41" s="3">
        <v>20.3</v>
      </c>
      <c r="J41" s="3">
        <v>22.4</v>
      </c>
      <c r="K41" s="3">
        <v>22.3</v>
      </c>
      <c r="L41" s="3">
        <v>22.9</v>
      </c>
      <c r="M41" s="3">
        <v>23.3</v>
      </c>
      <c r="N41" s="3">
        <v>22.7</v>
      </c>
      <c r="O41" s="3"/>
      <c r="P41" s="3">
        <f t="shared" si="27"/>
        <v>21.809090909090909</v>
      </c>
      <c r="R41" s="2" t="s">
        <v>5</v>
      </c>
      <c r="S41" s="3"/>
      <c r="T41" s="3"/>
      <c r="U41" s="3">
        <v>-1.4</v>
      </c>
      <c r="V41" s="3">
        <v>-2.5</v>
      </c>
      <c r="W41" s="3">
        <v>-2.2999999999999998</v>
      </c>
      <c r="X41" s="3">
        <v>0.9</v>
      </c>
      <c r="Y41" s="3">
        <v>-1.7</v>
      </c>
      <c r="Z41" s="3">
        <v>-1.5</v>
      </c>
      <c r="AA41" s="3">
        <v>0.3</v>
      </c>
      <c r="AB41" s="3">
        <v>-1.6</v>
      </c>
      <c r="AC41" s="3">
        <v>-3</v>
      </c>
      <c r="AD41" s="3">
        <v>-0.9</v>
      </c>
      <c r="AE41" s="3">
        <v>-0.7</v>
      </c>
      <c r="AF41" s="3"/>
      <c r="AG41" s="3">
        <f t="shared" si="28"/>
        <v>-1.3090909090909089</v>
      </c>
    </row>
    <row r="42" spans="1:44">
      <c r="A42" s="2" t="s">
        <v>6</v>
      </c>
      <c r="B42" s="3"/>
      <c r="C42" s="3"/>
      <c r="D42" s="3">
        <v>19</v>
      </c>
      <c r="E42" s="3">
        <v>19.2</v>
      </c>
      <c r="F42" s="3">
        <v>19.399999999999999</v>
      </c>
      <c r="G42" s="3">
        <v>19.100000000000001</v>
      </c>
      <c r="H42" s="3">
        <v>17.7</v>
      </c>
      <c r="I42" s="3">
        <v>18</v>
      </c>
      <c r="J42" s="3">
        <v>16.8</v>
      </c>
      <c r="K42" s="3">
        <v>19.399999999999999</v>
      </c>
      <c r="L42" s="3">
        <v>19</v>
      </c>
      <c r="M42" s="3">
        <v>17.8</v>
      </c>
      <c r="N42" s="3">
        <v>18.899999999999999</v>
      </c>
      <c r="O42" s="3"/>
      <c r="P42" s="3">
        <f t="shared" si="27"/>
        <v>18.572727272727278</v>
      </c>
      <c r="R42" s="2" t="s">
        <v>6</v>
      </c>
      <c r="S42" s="3"/>
      <c r="T42" s="3"/>
      <c r="U42" s="3">
        <v>-1.1000000000000001</v>
      </c>
      <c r="V42" s="3">
        <v>0.5</v>
      </c>
      <c r="W42" s="3">
        <v>-4.2</v>
      </c>
      <c r="X42" s="3">
        <v>-1.1000000000000001</v>
      </c>
      <c r="Y42" s="3">
        <v>-2.1</v>
      </c>
      <c r="Z42" s="3">
        <v>-2.6</v>
      </c>
      <c r="AA42" s="3">
        <v>-3.2</v>
      </c>
      <c r="AB42" s="3">
        <v>-1</v>
      </c>
      <c r="AC42" s="3">
        <v>-1.1000000000000001</v>
      </c>
      <c r="AD42" s="3">
        <v>-2.4</v>
      </c>
      <c r="AE42" s="3">
        <v>-2.2000000000000002</v>
      </c>
      <c r="AF42" s="3"/>
      <c r="AG42" s="3">
        <f t="shared" si="28"/>
        <v>-1.8636363636363635</v>
      </c>
    </row>
    <row r="43" spans="1:44">
      <c r="A43" s="2" t="s">
        <v>7</v>
      </c>
      <c r="B43" s="3"/>
      <c r="C43" s="3"/>
      <c r="D43" s="3">
        <v>18</v>
      </c>
      <c r="E43" s="3">
        <v>18.5</v>
      </c>
      <c r="F43" s="3">
        <v>18.3</v>
      </c>
      <c r="G43" s="3">
        <v>17.8</v>
      </c>
      <c r="H43" s="3">
        <v>16.5</v>
      </c>
      <c r="I43" s="3">
        <v>18.8</v>
      </c>
      <c r="J43" s="3">
        <v>17.600000000000001</v>
      </c>
      <c r="K43" s="3">
        <v>16.5</v>
      </c>
      <c r="L43" s="3">
        <v>17.8</v>
      </c>
      <c r="M43" s="3">
        <v>17.5</v>
      </c>
      <c r="N43" s="3">
        <v>19.600000000000001</v>
      </c>
      <c r="O43" s="3"/>
      <c r="P43" s="3">
        <f t="shared" ref="P43:P48" si="29">AVERAGE(B43:N43)</f>
        <v>17.900000000000002</v>
      </c>
      <c r="R43" s="2" t="s">
        <v>7</v>
      </c>
      <c r="S43" s="3"/>
      <c r="T43" s="3"/>
      <c r="U43" s="3">
        <v>-2.1</v>
      </c>
      <c r="V43" s="3">
        <v>-3.6</v>
      </c>
      <c r="W43" s="3">
        <v>-3.1</v>
      </c>
      <c r="X43" s="3">
        <v>-1.8</v>
      </c>
      <c r="Y43" s="3">
        <v>-2.1</v>
      </c>
      <c r="Z43" s="3">
        <v>-4</v>
      </c>
      <c r="AA43" s="3">
        <v>-1</v>
      </c>
      <c r="AB43" s="3">
        <v>-2.1</v>
      </c>
      <c r="AC43" s="3">
        <v>-2.2999999999999998</v>
      </c>
      <c r="AD43" s="3">
        <v>-1.2</v>
      </c>
      <c r="AE43" s="3">
        <v>-2.7</v>
      </c>
      <c r="AF43" s="3"/>
      <c r="AG43" s="3">
        <f t="shared" ref="AG43:AG48" si="30">AVERAGE(S43:AE43)</f>
        <v>-2.3636363636363638</v>
      </c>
    </row>
    <row r="44" spans="1:44">
      <c r="A44" s="2" t="s">
        <v>8</v>
      </c>
      <c r="B44" s="3"/>
      <c r="C44" s="3"/>
      <c r="D44" s="3">
        <v>19.2</v>
      </c>
      <c r="E44" s="3">
        <v>19.3</v>
      </c>
      <c r="F44" s="3">
        <v>18.7</v>
      </c>
      <c r="G44" s="3">
        <v>18.2</v>
      </c>
      <c r="H44" s="3">
        <v>20</v>
      </c>
      <c r="I44" s="3">
        <v>17.899999999999999</v>
      </c>
      <c r="J44" s="3">
        <v>20.100000000000001</v>
      </c>
      <c r="K44" s="3">
        <v>22.9</v>
      </c>
      <c r="L44" s="3">
        <v>17.3</v>
      </c>
      <c r="M44" s="3">
        <v>19.600000000000001</v>
      </c>
      <c r="N44" s="3">
        <v>17.8</v>
      </c>
      <c r="O44" s="3"/>
      <c r="P44" s="3">
        <f t="shared" si="29"/>
        <v>19.181818181818183</v>
      </c>
      <c r="R44" s="2" t="s">
        <v>8</v>
      </c>
      <c r="S44" s="3"/>
      <c r="T44" s="3"/>
      <c r="U44" s="3">
        <v>1</v>
      </c>
      <c r="V44" s="3">
        <v>-2.6</v>
      </c>
      <c r="W44" s="3">
        <v>-4.2</v>
      </c>
      <c r="X44" s="3">
        <v>-2.2000000000000002</v>
      </c>
      <c r="Y44" s="3">
        <v>-1.7</v>
      </c>
      <c r="Z44" s="3">
        <v>0.4</v>
      </c>
      <c r="AA44" s="3">
        <v>-2.9</v>
      </c>
      <c r="AB44" s="3">
        <v>-1.3</v>
      </c>
      <c r="AC44" s="3">
        <v>-0.9</v>
      </c>
      <c r="AD44" s="3">
        <v>-2.1</v>
      </c>
      <c r="AE44" s="3">
        <v>-3.1</v>
      </c>
      <c r="AF44" s="3"/>
      <c r="AG44" s="3">
        <f t="shared" si="30"/>
        <v>-1.781818181818182</v>
      </c>
    </row>
    <row r="45" spans="1:44">
      <c r="A45" s="2" t="s">
        <v>9</v>
      </c>
      <c r="B45" s="3"/>
      <c r="C45" s="3"/>
      <c r="D45" s="3">
        <v>21.1</v>
      </c>
      <c r="E45" s="3">
        <v>22.1</v>
      </c>
      <c r="F45" s="3">
        <v>20.9</v>
      </c>
      <c r="G45" s="3">
        <v>20.9</v>
      </c>
      <c r="H45" s="3">
        <v>23.9</v>
      </c>
      <c r="I45" s="3">
        <v>22.6</v>
      </c>
      <c r="J45" s="3">
        <v>19.899999999999999</v>
      </c>
      <c r="K45" s="3">
        <v>21.4</v>
      </c>
      <c r="L45" s="3">
        <v>22.4</v>
      </c>
      <c r="M45" s="3">
        <v>22.3</v>
      </c>
      <c r="N45" s="3">
        <v>21.7</v>
      </c>
      <c r="O45" s="3"/>
      <c r="P45" s="3">
        <f t="shared" si="29"/>
        <v>21.745454545454546</v>
      </c>
      <c r="R45" s="2" t="s">
        <v>9</v>
      </c>
      <c r="S45" s="3"/>
      <c r="T45" s="3"/>
      <c r="U45" s="3">
        <v>-1.1000000000000001</v>
      </c>
      <c r="V45" s="3">
        <v>0.9</v>
      </c>
      <c r="W45" s="3">
        <v>-0.8</v>
      </c>
      <c r="X45" s="3">
        <v>-0.7</v>
      </c>
      <c r="Y45" s="3">
        <v>0</v>
      </c>
      <c r="Z45" s="3">
        <v>0.1</v>
      </c>
      <c r="AA45" s="3">
        <v>0.6</v>
      </c>
      <c r="AB45" s="3">
        <v>0.1</v>
      </c>
      <c r="AC45" s="3">
        <v>-0.3</v>
      </c>
      <c r="AD45" s="3">
        <v>0.2</v>
      </c>
      <c r="AE45" s="3">
        <v>1.8</v>
      </c>
      <c r="AF45" s="3"/>
      <c r="AG45" s="3">
        <f t="shared" si="30"/>
        <v>7.2727272727272738E-2</v>
      </c>
    </row>
    <row r="46" spans="1:44">
      <c r="A46" s="2" t="s">
        <v>10</v>
      </c>
      <c r="B46" s="3"/>
      <c r="C46" s="3"/>
      <c r="D46" s="3">
        <v>23.6</v>
      </c>
      <c r="E46" s="3">
        <v>24.6</v>
      </c>
      <c r="F46" s="3">
        <v>26.6</v>
      </c>
      <c r="G46" s="3">
        <v>25.2</v>
      </c>
      <c r="H46" s="3">
        <v>23.5</v>
      </c>
      <c r="I46" s="3">
        <v>25.3</v>
      </c>
      <c r="J46" s="3">
        <v>21.9</v>
      </c>
      <c r="K46" s="3">
        <v>27.8</v>
      </c>
      <c r="L46" s="3">
        <v>23.6</v>
      </c>
      <c r="M46" s="3">
        <v>23.6</v>
      </c>
      <c r="N46" s="3">
        <v>25.9</v>
      </c>
      <c r="O46" s="3"/>
      <c r="P46" s="3">
        <f t="shared" si="29"/>
        <v>24.690909090909091</v>
      </c>
      <c r="R46" s="2" t="s">
        <v>10</v>
      </c>
      <c r="S46" s="3"/>
      <c r="T46" s="3"/>
      <c r="U46" s="3">
        <v>1.2</v>
      </c>
      <c r="V46" s="3">
        <v>1</v>
      </c>
      <c r="W46" s="3">
        <v>1.5</v>
      </c>
      <c r="X46" s="3">
        <v>1.6</v>
      </c>
      <c r="Y46" s="3">
        <v>2.5</v>
      </c>
      <c r="Z46" s="3">
        <v>1.6</v>
      </c>
      <c r="AA46" s="3">
        <v>0.7</v>
      </c>
      <c r="AB46" s="3">
        <v>1.6</v>
      </c>
      <c r="AC46" s="3">
        <v>1.7</v>
      </c>
      <c r="AD46" s="3">
        <v>0.6</v>
      </c>
      <c r="AE46" s="3">
        <v>1.5</v>
      </c>
      <c r="AF46" s="3"/>
      <c r="AG46" s="3">
        <f t="shared" si="30"/>
        <v>1.4090909090909089</v>
      </c>
    </row>
    <row r="47" spans="1:44">
      <c r="A47" s="2" t="s">
        <v>11</v>
      </c>
      <c r="B47" s="3"/>
      <c r="C47" s="3"/>
      <c r="D47" s="3">
        <v>28.4</v>
      </c>
      <c r="E47" s="3">
        <v>27.2</v>
      </c>
      <c r="F47" s="3">
        <v>28</v>
      </c>
      <c r="G47" s="3">
        <v>28</v>
      </c>
      <c r="H47" s="3">
        <v>25.4</v>
      </c>
      <c r="I47" s="3">
        <v>26.7</v>
      </c>
      <c r="J47" s="3">
        <v>27.2</v>
      </c>
      <c r="K47" s="3">
        <v>25.8</v>
      </c>
      <c r="L47" s="3">
        <v>26.7</v>
      </c>
      <c r="M47" s="3">
        <v>25.3</v>
      </c>
      <c r="N47" s="3">
        <v>28.7</v>
      </c>
      <c r="O47" s="3"/>
      <c r="P47" s="3">
        <f t="shared" si="29"/>
        <v>27.036363636363635</v>
      </c>
      <c r="R47" s="2" t="s">
        <v>11</v>
      </c>
      <c r="S47" s="3"/>
      <c r="T47" s="3"/>
      <c r="U47" s="3">
        <v>3.9</v>
      </c>
      <c r="V47" s="3">
        <v>1.8</v>
      </c>
      <c r="W47" s="3">
        <v>1.2</v>
      </c>
      <c r="X47" s="3">
        <v>3.6</v>
      </c>
      <c r="Y47" s="3">
        <v>2.2999999999999998</v>
      </c>
      <c r="Z47" s="3">
        <v>1.6</v>
      </c>
      <c r="AA47" s="3">
        <v>1.7</v>
      </c>
      <c r="AB47" s="3">
        <v>2.5</v>
      </c>
      <c r="AC47" s="3">
        <v>3.6</v>
      </c>
      <c r="AD47" s="3">
        <v>4.3</v>
      </c>
      <c r="AE47" s="3">
        <v>2.4</v>
      </c>
      <c r="AF47" s="3"/>
      <c r="AG47" s="3">
        <f t="shared" si="30"/>
        <v>2.6272727272727274</v>
      </c>
    </row>
    <row r="48" spans="1:44">
      <c r="A48" s="2" t="s">
        <v>12</v>
      </c>
      <c r="B48" s="3"/>
      <c r="C48" s="3"/>
      <c r="D48" s="3">
        <v>28.6</v>
      </c>
      <c r="E48" s="3">
        <v>28.2</v>
      </c>
      <c r="F48" s="3">
        <v>26.1</v>
      </c>
      <c r="G48" s="3">
        <v>26.6</v>
      </c>
      <c r="H48" s="3">
        <v>29.9</v>
      </c>
      <c r="I48" s="3">
        <v>28.1</v>
      </c>
      <c r="J48" s="3">
        <v>26</v>
      </c>
      <c r="K48" s="3">
        <v>27.8</v>
      </c>
      <c r="L48" s="3">
        <v>28.8</v>
      </c>
      <c r="M48" s="3">
        <v>30.7</v>
      </c>
      <c r="N48" s="3">
        <v>29.6</v>
      </c>
      <c r="O48" s="3"/>
      <c r="P48" s="3">
        <f t="shared" si="29"/>
        <v>28.218181818181822</v>
      </c>
      <c r="R48" s="2" t="s">
        <v>12</v>
      </c>
      <c r="S48" s="3"/>
      <c r="T48" s="3"/>
      <c r="U48" s="3">
        <v>4.7</v>
      </c>
      <c r="V48" s="3">
        <v>2</v>
      </c>
      <c r="W48" s="3">
        <v>2.6</v>
      </c>
      <c r="X48" s="3">
        <v>3.6</v>
      </c>
      <c r="Y48" s="3">
        <v>5.7</v>
      </c>
      <c r="Z48" s="3">
        <v>4.3</v>
      </c>
      <c r="AA48" s="3">
        <v>3.8</v>
      </c>
      <c r="AB48" s="3">
        <v>2.1</v>
      </c>
      <c r="AC48" s="3">
        <v>6.9</v>
      </c>
      <c r="AD48" s="3">
        <v>5.0999999999999996</v>
      </c>
      <c r="AE48" s="3">
        <v>4.5999999999999996</v>
      </c>
      <c r="AF48" s="3"/>
      <c r="AG48" s="3">
        <f t="shared" si="30"/>
        <v>4.1272727272727279</v>
      </c>
    </row>
    <row r="49" spans="1:34">
      <c r="A49" s="2" t="s">
        <v>0</v>
      </c>
      <c r="B49" s="3"/>
      <c r="C49" s="3"/>
      <c r="D49" s="3">
        <f t="shared" ref="D49:N49" si="31">AVERAGE(D37:D48)</f>
        <v>24.5</v>
      </c>
      <c r="E49" s="3">
        <f t="shared" si="31"/>
        <v>24.599999999999998</v>
      </c>
      <c r="F49" s="3">
        <f t="shared" si="31"/>
        <v>24.575000000000003</v>
      </c>
      <c r="G49" s="3">
        <f t="shared" si="31"/>
        <v>24.966666666666669</v>
      </c>
      <c r="H49" s="3">
        <f t="shared" si="31"/>
        <v>23.299999999999997</v>
      </c>
      <c r="I49" s="3">
        <f t="shared" si="31"/>
        <v>24.175000000000008</v>
      </c>
      <c r="J49" s="3">
        <f t="shared" si="31"/>
        <v>24.258333333333336</v>
      </c>
      <c r="K49" s="3">
        <f t="shared" si="31"/>
        <v>24.8</v>
      </c>
      <c r="L49" s="3">
        <f t="shared" si="31"/>
        <v>24.783333333333335</v>
      </c>
      <c r="M49" s="3">
        <f t="shared" si="31"/>
        <v>24.391666666666666</v>
      </c>
      <c r="N49" s="3">
        <f t="shared" si="31"/>
        <v>24.950000000000003</v>
      </c>
      <c r="O49" s="3"/>
      <c r="P49" s="3">
        <f t="shared" ref="P49" si="32">AVERAGE(P37:P48)</f>
        <v>24.483459595959602</v>
      </c>
      <c r="R49" s="2" t="s">
        <v>0</v>
      </c>
      <c r="S49" s="3"/>
      <c r="T49" s="3"/>
      <c r="U49" s="3">
        <f t="shared" ref="U49:AE49" si="33">AVERAGE(U37:U48)</f>
        <v>1.7749999999999997</v>
      </c>
      <c r="V49" s="3">
        <f t="shared" si="33"/>
        <v>1.0333333333333334</v>
      </c>
      <c r="W49" s="3">
        <f t="shared" si="33"/>
        <v>0.36666666666666675</v>
      </c>
      <c r="X49" s="3">
        <f t="shared" si="33"/>
        <v>1.8416666666666668</v>
      </c>
      <c r="Y49" s="3">
        <f t="shared" si="33"/>
        <v>1.1833333333333336</v>
      </c>
      <c r="Z49" s="3">
        <f t="shared" si="33"/>
        <v>1.6166666666666669</v>
      </c>
      <c r="AA49" s="3">
        <f t="shared" si="33"/>
        <v>1.2666666666666666</v>
      </c>
      <c r="AB49" s="3">
        <f t="shared" si="33"/>
        <v>0.91666666666666685</v>
      </c>
      <c r="AC49" s="3">
        <f t="shared" si="33"/>
        <v>1.3916666666666668</v>
      </c>
      <c r="AD49" s="3">
        <f t="shared" si="33"/>
        <v>1.5083333333333335</v>
      </c>
      <c r="AE49" s="3">
        <f t="shared" si="33"/>
        <v>1.6000000000000003</v>
      </c>
      <c r="AF49" s="3"/>
      <c r="AG49" s="3">
        <f t="shared" ref="AG49" si="34">AVERAGE(AG37:AG48)</f>
        <v>1.2902777777777779</v>
      </c>
      <c r="AH49" s="3"/>
    </row>
    <row r="50" spans="1:3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</sheetData>
  <phoneticPr fontId="0" type="noConversion"/>
  <printOptions gridLines="1"/>
  <pageMargins left="0" right="0" top="0.39370078740157483" bottom="0.39370078740157483" header="0.51181102362204722" footer="0.51181102362204722"/>
  <pageSetup paperSize="9" orientation="landscape" r:id="rId1"/>
  <headerFooter alignWithMargins="0"/>
  <rowBreaks count="1" manualBreakCount="1">
    <brk id="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19"/>
  <sheetViews>
    <sheetView workbookViewId="0"/>
  </sheetViews>
  <sheetFormatPr defaultColWidth="9.33203125" defaultRowHeight="12.75"/>
  <cols>
    <col min="1" max="26" width="7.83203125" style="1" customWidth="1"/>
    <col min="27" max="31" width="7.5" style="1" customWidth="1"/>
    <col min="32" max="32" width="7.83203125" style="1" customWidth="1"/>
    <col min="33" max="16384" width="9.33203125" style="1"/>
  </cols>
  <sheetData>
    <row r="1" spans="1:32">
      <c r="A1" s="2" t="s">
        <v>54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>
      <c r="A2" s="2" t="s">
        <v>56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>
      <c r="A3" s="2" t="s">
        <v>55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>
      <c r="A5" s="2" t="s">
        <v>30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3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>
      <c r="A6" s="2"/>
      <c r="B6" s="2">
        <v>95</v>
      </c>
      <c r="C6" s="2">
        <v>96</v>
      </c>
      <c r="D6" s="2">
        <v>97</v>
      </c>
      <c r="E6" s="2">
        <v>98</v>
      </c>
      <c r="F6" s="2">
        <v>99</v>
      </c>
      <c r="G6" s="2">
        <v>2000</v>
      </c>
      <c r="H6" s="2">
        <v>2001</v>
      </c>
      <c r="I6" s="2">
        <v>2002</v>
      </c>
      <c r="J6" s="2">
        <v>2003</v>
      </c>
      <c r="K6" s="2">
        <v>2004</v>
      </c>
      <c r="L6" s="2">
        <v>2005</v>
      </c>
      <c r="M6" s="2">
        <v>2006</v>
      </c>
      <c r="N6" s="2">
        <v>2007</v>
      </c>
      <c r="O6" s="2">
        <v>2008</v>
      </c>
      <c r="P6" s="2">
        <v>2009</v>
      </c>
      <c r="Q6" s="2">
        <v>2010</v>
      </c>
      <c r="R6" s="2">
        <v>2011</v>
      </c>
      <c r="S6" s="2">
        <v>2012</v>
      </c>
      <c r="T6" s="2">
        <v>2013</v>
      </c>
      <c r="U6" s="2">
        <v>2014</v>
      </c>
      <c r="V6" s="2">
        <v>2015</v>
      </c>
      <c r="W6" s="2">
        <v>2016</v>
      </c>
      <c r="X6" s="2">
        <v>2017</v>
      </c>
      <c r="Y6" s="2">
        <v>2018</v>
      </c>
      <c r="Z6" s="2">
        <v>2019</v>
      </c>
      <c r="AA6" s="2">
        <v>2020</v>
      </c>
      <c r="AB6" s="2">
        <v>2021</v>
      </c>
      <c r="AC6" s="2">
        <v>2022</v>
      </c>
      <c r="AD6" s="2">
        <v>2023</v>
      </c>
      <c r="AE6" s="2">
        <v>2024</v>
      </c>
      <c r="AF6" s="2" t="s">
        <v>0</v>
      </c>
    </row>
    <row r="7" spans="1:32">
      <c r="A7" s="2" t="s">
        <v>1</v>
      </c>
      <c r="B7" s="2">
        <v>119.8</v>
      </c>
      <c r="C7" s="2">
        <v>26.4</v>
      </c>
      <c r="D7" s="3">
        <v>60.6</v>
      </c>
      <c r="E7" s="2">
        <v>5</v>
      </c>
      <c r="F7" s="2">
        <v>50.6</v>
      </c>
      <c r="G7" s="2">
        <v>53</v>
      </c>
      <c r="H7" s="2">
        <v>3</v>
      </c>
      <c r="I7" s="2">
        <v>71.599999999999994</v>
      </c>
      <c r="J7" s="2">
        <v>28.4</v>
      </c>
      <c r="K7" s="2">
        <v>13.4</v>
      </c>
      <c r="L7" s="2">
        <v>44.6</v>
      </c>
      <c r="M7" s="2">
        <v>56.4</v>
      </c>
      <c r="N7" s="2">
        <v>29.4</v>
      </c>
      <c r="O7" s="2">
        <v>7</v>
      </c>
      <c r="P7" s="2">
        <v>7</v>
      </c>
      <c r="Q7" s="2">
        <v>32</v>
      </c>
      <c r="R7" s="2">
        <v>58.8</v>
      </c>
      <c r="S7" s="2">
        <v>23.6</v>
      </c>
      <c r="T7" s="3">
        <v>63</v>
      </c>
      <c r="U7" s="3">
        <v>85.2</v>
      </c>
      <c r="V7" s="3">
        <v>3</v>
      </c>
      <c r="W7" s="3">
        <v>119.4</v>
      </c>
      <c r="X7" s="3">
        <v>18.5</v>
      </c>
      <c r="Y7" s="3">
        <v>116.6</v>
      </c>
      <c r="Z7" s="3">
        <v>5.8</v>
      </c>
      <c r="AA7" s="3">
        <v>6.2</v>
      </c>
      <c r="AB7" s="3">
        <v>17.899999999999999</v>
      </c>
      <c r="AC7" s="3">
        <v>9.4</v>
      </c>
      <c r="AD7" s="3">
        <v>67.400000000000006</v>
      </c>
      <c r="AE7" s="3">
        <v>17.600000000000001</v>
      </c>
      <c r="AF7" s="3">
        <f>AVERAGE(B7:AE7)</f>
        <v>40.686666666666675</v>
      </c>
    </row>
    <row r="8" spans="1:32">
      <c r="A8" s="2" t="s">
        <v>2</v>
      </c>
      <c r="B8" s="2">
        <v>72.8</v>
      </c>
      <c r="C8" s="2">
        <v>35.6</v>
      </c>
      <c r="D8" s="3">
        <v>26.8</v>
      </c>
      <c r="E8" s="2">
        <v>31</v>
      </c>
      <c r="F8" s="2">
        <v>15.4</v>
      </c>
      <c r="G8" s="2">
        <v>14</v>
      </c>
      <c r="H8" s="2">
        <v>6.2</v>
      </c>
      <c r="I8" s="2">
        <v>33.200000000000003</v>
      </c>
      <c r="J8" s="2">
        <v>36.4</v>
      </c>
      <c r="K8" s="2">
        <v>83.2</v>
      </c>
      <c r="L8" s="2">
        <v>21.4</v>
      </c>
      <c r="M8" s="2">
        <v>37.4</v>
      </c>
      <c r="N8" s="2">
        <v>6.6</v>
      </c>
      <c r="O8" s="2">
        <v>13.8</v>
      </c>
      <c r="P8" s="2">
        <v>98</v>
      </c>
      <c r="Q8" s="2">
        <v>5.2</v>
      </c>
      <c r="R8" s="2">
        <v>19.8</v>
      </c>
      <c r="S8" s="2">
        <v>33.4</v>
      </c>
      <c r="T8" s="3">
        <v>23</v>
      </c>
      <c r="U8" s="3">
        <v>17.8</v>
      </c>
      <c r="V8" s="3">
        <v>24</v>
      </c>
      <c r="W8" s="3">
        <v>19.8</v>
      </c>
      <c r="X8" s="3">
        <v>110.6</v>
      </c>
      <c r="Y8" s="3">
        <v>186</v>
      </c>
      <c r="Z8" s="3">
        <v>18.2</v>
      </c>
      <c r="AA8" s="3">
        <v>12.4</v>
      </c>
      <c r="AB8" s="3">
        <v>22.8</v>
      </c>
      <c r="AC8" s="3">
        <v>168</v>
      </c>
      <c r="AD8" s="3">
        <v>73.599999999999994</v>
      </c>
      <c r="AE8" s="3">
        <v>21</v>
      </c>
      <c r="AF8" s="3">
        <f>AVERAGE(B8:AE8)</f>
        <v>42.913333333333327</v>
      </c>
    </row>
    <row r="9" spans="1:32">
      <c r="A9" s="2" t="s">
        <v>3</v>
      </c>
      <c r="B9" s="2">
        <v>50.4</v>
      </c>
      <c r="C9" s="2">
        <v>61.6</v>
      </c>
      <c r="D9" s="3">
        <v>32.799999999999997</v>
      </c>
      <c r="E9" s="2">
        <v>35.4</v>
      </c>
      <c r="F9" s="2">
        <v>57.8</v>
      </c>
      <c r="G9" s="2">
        <v>36.799999999999997</v>
      </c>
      <c r="H9" s="2">
        <v>10</v>
      </c>
      <c r="I9" s="2">
        <v>16.2</v>
      </c>
      <c r="J9" s="2">
        <v>29.8</v>
      </c>
      <c r="K9" s="2">
        <v>12.8</v>
      </c>
      <c r="L9" s="2">
        <v>71.400000000000006</v>
      </c>
      <c r="M9" s="2">
        <v>11.8</v>
      </c>
      <c r="N9" s="2">
        <v>8.8000000000000007</v>
      </c>
      <c r="O9" s="2">
        <v>21.4</v>
      </c>
      <c r="P9" s="2">
        <v>1.8</v>
      </c>
      <c r="Q9" s="2">
        <v>10</v>
      </c>
      <c r="R9" s="2">
        <v>26.8</v>
      </c>
      <c r="S9" s="2">
        <v>66.8</v>
      </c>
      <c r="T9" s="3">
        <v>34.799999999999997</v>
      </c>
      <c r="U9" s="3">
        <v>40.799999999999997</v>
      </c>
      <c r="V9" s="3">
        <v>32.6</v>
      </c>
      <c r="W9" s="3">
        <v>74.2</v>
      </c>
      <c r="X9" s="3">
        <v>69.400000000000006</v>
      </c>
      <c r="Y9" s="3">
        <v>73.2</v>
      </c>
      <c r="Z9" s="3">
        <v>54.2</v>
      </c>
      <c r="AA9" s="3">
        <v>14.8</v>
      </c>
      <c r="AB9" s="3">
        <v>58.4</v>
      </c>
      <c r="AC9" s="3">
        <v>25.2</v>
      </c>
      <c r="AD9" s="3">
        <v>66.2</v>
      </c>
      <c r="AE9" s="3">
        <v>35.6</v>
      </c>
      <c r="AF9" s="3">
        <f>AVERAGE(B9:AE9)</f>
        <v>38.059999999999995</v>
      </c>
    </row>
    <row r="10" spans="1:32">
      <c r="A10" s="2" t="s">
        <v>4</v>
      </c>
      <c r="B10" s="2">
        <v>144</v>
      </c>
      <c r="C10" s="2">
        <v>39.799999999999997</v>
      </c>
      <c r="D10" s="3">
        <v>27.6</v>
      </c>
      <c r="E10" s="2">
        <v>33.200000000000003</v>
      </c>
      <c r="F10" s="2"/>
      <c r="G10" s="2">
        <v>58.8</v>
      </c>
      <c r="H10" s="2">
        <v>10.8</v>
      </c>
      <c r="I10" s="2">
        <v>12.4</v>
      </c>
      <c r="J10" s="2">
        <v>10.4</v>
      </c>
      <c r="K10" s="2">
        <v>47.4</v>
      </c>
      <c r="L10" s="2">
        <v>17</v>
      </c>
      <c r="M10" s="2">
        <v>49</v>
      </c>
      <c r="N10" s="2">
        <v>43.6</v>
      </c>
      <c r="O10" s="2">
        <v>111.6</v>
      </c>
      <c r="P10" s="2">
        <v>31.2</v>
      </c>
      <c r="Q10" s="2">
        <v>2.2000000000000002</v>
      </c>
      <c r="R10" s="2">
        <v>47.2</v>
      </c>
      <c r="S10" s="2">
        <v>35.4</v>
      </c>
      <c r="T10" s="3">
        <v>135.19999999999999</v>
      </c>
      <c r="U10" s="3">
        <v>160.6</v>
      </c>
      <c r="V10" s="3">
        <v>62</v>
      </c>
      <c r="W10" s="3">
        <v>28.4</v>
      </c>
      <c r="X10" s="3">
        <v>223</v>
      </c>
      <c r="Y10" s="3">
        <v>97.4</v>
      </c>
      <c r="Z10" s="3">
        <v>110.8</v>
      </c>
      <c r="AA10" s="3">
        <v>7</v>
      </c>
      <c r="AB10" s="3">
        <v>12</v>
      </c>
      <c r="AC10" s="3">
        <v>9.6</v>
      </c>
      <c r="AD10" s="3">
        <v>47.4</v>
      </c>
      <c r="AE10" s="3"/>
      <c r="AF10" s="3">
        <f t="shared" ref="AF9:AF12" si="0">AVERAGE(B10:AD10)</f>
        <v>57.678571428571438</v>
      </c>
    </row>
    <row r="11" spans="1:32">
      <c r="A11" s="2" t="s">
        <v>5</v>
      </c>
      <c r="B11" s="2">
        <v>70.599999999999994</v>
      </c>
      <c r="C11" s="2">
        <v>23.2</v>
      </c>
      <c r="D11" s="3">
        <v>27.6</v>
      </c>
      <c r="E11" s="2">
        <v>33</v>
      </c>
      <c r="F11" s="2"/>
      <c r="G11" s="2">
        <v>49.6</v>
      </c>
      <c r="H11" s="2">
        <v>26.6</v>
      </c>
      <c r="I11" s="2">
        <v>19.2</v>
      </c>
      <c r="J11" s="2">
        <v>34</v>
      </c>
      <c r="K11" s="2">
        <v>48</v>
      </c>
      <c r="L11" s="2">
        <v>127</v>
      </c>
      <c r="M11" s="2">
        <v>38.200000000000003</v>
      </c>
      <c r="N11" s="2">
        <v>51.6</v>
      </c>
      <c r="O11" s="2">
        <v>7.8</v>
      </c>
      <c r="P11" s="2">
        <v>38</v>
      </c>
      <c r="Q11" s="2">
        <v>173.8</v>
      </c>
      <c r="R11" s="2">
        <v>96.8</v>
      </c>
      <c r="S11" s="2">
        <v>36.4</v>
      </c>
      <c r="T11" s="3">
        <v>106.8</v>
      </c>
      <c r="U11" s="3">
        <v>16.2</v>
      </c>
      <c r="V11" s="3">
        <v>20.6</v>
      </c>
      <c r="W11" s="3">
        <v>40.200000000000003</v>
      </c>
      <c r="X11" s="3">
        <v>62</v>
      </c>
      <c r="Y11" s="3">
        <v>122</v>
      </c>
      <c r="Z11" s="3">
        <v>44</v>
      </c>
      <c r="AA11" s="3">
        <v>99.4</v>
      </c>
      <c r="AB11" s="3">
        <v>85.4</v>
      </c>
      <c r="AC11" s="3">
        <v>63.6</v>
      </c>
      <c r="AD11" s="3">
        <v>76.599999999999994</v>
      </c>
      <c r="AE11" s="3"/>
      <c r="AF11" s="3">
        <f t="shared" si="0"/>
        <v>58.507142857142846</v>
      </c>
    </row>
    <row r="12" spans="1:32">
      <c r="A12" s="2" t="s">
        <v>6</v>
      </c>
      <c r="B12" s="2">
        <v>99</v>
      </c>
      <c r="C12" s="2">
        <v>52.4</v>
      </c>
      <c r="D12" s="3">
        <v>58.2</v>
      </c>
      <c r="E12" s="2">
        <v>52</v>
      </c>
      <c r="F12" s="2">
        <v>45</v>
      </c>
      <c r="G12" s="2">
        <v>47</v>
      </c>
      <c r="H12" s="2">
        <v>42.8</v>
      </c>
      <c r="I12" s="2">
        <v>109.8</v>
      </c>
      <c r="J12" s="2">
        <v>64.599999999999994</v>
      </c>
      <c r="K12" s="2">
        <v>38.799999999999997</v>
      </c>
      <c r="L12" s="2">
        <v>18</v>
      </c>
      <c r="M12" s="2">
        <v>53.4</v>
      </c>
      <c r="N12" s="2">
        <v>35.799999999999997</v>
      </c>
      <c r="O12" s="2">
        <v>23</v>
      </c>
      <c r="P12" s="2">
        <v>44</v>
      </c>
      <c r="Q12" s="2">
        <v>184.6</v>
      </c>
      <c r="R12" s="2">
        <v>43.6</v>
      </c>
      <c r="S12" s="2">
        <v>71.8</v>
      </c>
      <c r="T12" s="3">
        <v>163.19999999999999</v>
      </c>
      <c r="U12" s="3">
        <v>127</v>
      </c>
      <c r="V12" s="3">
        <v>85.8</v>
      </c>
      <c r="W12" s="3">
        <v>75.599999999999994</v>
      </c>
      <c r="X12" s="3">
        <v>26.8</v>
      </c>
      <c r="Y12" s="3">
        <v>93.6</v>
      </c>
      <c r="Z12" s="3">
        <v>29.6</v>
      </c>
      <c r="AA12" s="3">
        <v>105.2</v>
      </c>
      <c r="AB12" s="3">
        <v>89.4</v>
      </c>
      <c r="AC12" s="3">
        <v>69.400000000000006</v>
      </c>
      <c r="AD12" s="3">
        <v>41.8</v>
      </c>
      <c r="AE12" s="3"/>
      <c r="AF12" s="3">
        <f t="shared" si="0"/>
        <v>68.662068965517236</v>
      </c>
    </row>
    <row r="13" spans="1:32">
      <c r="A13" s="2" t="s">
        <v>7</v>
      </c>
      <c r="B13" s="2">
        <v>158.6</v>
      </c>
      <c r="C13" s="2">
        <v>111</v>
      </c>
      <c r="D13" s="3">
        <v>42.6</v>
      </c>
      <c r="E13" s="2">
        <v>130.6</v>
      </c>
      <c r="F13" s="2">
        <v>119.6</v>
      </c>
      <c r="G13" s="2">
        <v>39.6</v>
      </c>
      <c r="H13" s="2">
        <v>39.4</v>
      </c>
      <c r="I13" s="2">
        <v>17</v>
      </c>
      <c r="J13" s="2">
        <v>13</v>
      </c>
      <c r="K13" s="2">
        <v>60.4</v>
      </c>
      <c r="L13" s="2">
        <v>74.8</v>
      </c>
      <c r="M13" s="2">
        <v>37.200000000000003</v>
      </c>
      <c r="N13" s="2">
        <v>42.2</v>
      </c>
      <c r="O13" s="2">
        <v>132</v>
      </c>
      <c r="P13" s="2">
        <v>30.4</v>
      </c>
      <c r="Q13" s="2">
        <v>61.2</v>
      </c>
      <c r="R13" s="2">
        <v>37.4</v>
      </c>
      <c r="S13" s="2">
        <v>71.599999999999994</v>
      </c>
      <c r="T13" s="3">
        <v>41.6</v>
      </c>
      <c r="U13" s="3">
        <v>12.4</v>
      </c>
      <c r="V13" s="3">
        <v>21.6</v>
      </c>
      <c r="W13" s="3">
        <v>28.8</v>
      </c>
      <c r="X13" s="3">
        <v>60.4</v>
      </c>
      <c r="Y13" s="3">
        <v>46.2</v>
      </c>
      <c r="Z13" s="3">
        <v>151</v>
      </c>
      <c r="AA13" s="3">
        <v>52.2</v>
      </c>
      <c r="AB13" s="3">
        <v>107.8</v>
      </c>
      <c r="AC13" s="3">
        <v>239.4</v>
      </c>
      <c r="AD13" s="3">
        <v>67.2</v>
      </c>
      <c r="AE13" s="3"/>
      <c r="AF13" s="3">
        <f t="shared" ref="AF13:AF18" si="1">AVERAGE(B13:AD13)</f>
        <v>70.593103448275869</v>
      </c>
    </row>
    <row r="14" spans="1:32">
      <c r="A14" s="2" t="s">
        <v>8</v>
      </c>
      <c r="B14" s="2">
        <v>107.6</v>
      </c>
      <c r="C14" s="2">
        <v>47</v>
      </c>
      <c r="D14" s="3">
        <v>28.2</v>
      </c>
      <c r="E14" s="2">
        <v>37.200000000000003</v>
      </c>
      <c r="F14" s="2">
        <v>25.6</v>
      </c>
      <c r="G14" s="2">
        <v>54.8</v>
      </c>
      <c r="H14" s="2">
        <v>28.2</v>
      </c>
      <c r="I14" s="2">
        <v>22</v>
      </c>
      <c r="J14" s="2">
        <v>32.4</v>
      </c>
      <c r="K14" s="2">
        <v>39.4</v>
      </c>
      <c r="L14" s="2">
        <v>12.6</v>
      </c>
      <c r="M14" s="2">
        <v>53.2</v>
      </c>
      <c r="N14" s="2">
        <v>33.6</v>
      </c>
      <c r="O14" s="2">
        <v>144.80000000000001</v>
      </c>
      <c r="P14" s="2">
        <v>61.4</v>
      </c>
      <c r="Q14" s="2">
        <v>81.400000000000006</v>
      </c>
      <c r="R14" s="2">
        <v>52</v>
      </c>
      <c r="S14" s="2">
        <v>127.8</v>
      </c>
      <c r="T14" s="3">
        <v>64.2</v>
      </c>
      <c r="U14" s="3">
        <v>9.8000000000000007</v>
      </c>
      <c r="V14" s="3">
        <v>65.8</v>
      </c>
      <c r="W14" s="3">
        <v>52.8</v>
      </c>
      <c r="X14" s="3">
        <v>71.2</v>
      </c>
      <c r="Y14" s="3">
        <v>57.4</v>
      </c>
      <c r="Z14" s="3">
        <v>49.4</v>
      </c>
      <c r="AA14" s="3">
        <v>50</v>
      </c>
      <c r="AB14" s="3">
        <v>96.8</v>
      </c>
      <c r="AC14" s="3">
        <v>57.6</v>
      </c>
      <c r="AD14" s="3">
        <v>23.2</v>
      </c>
      <c r="AE14" s="3"/>
      <c r="AF14" s="3">
        <f t="shared" si="1"/>
        <v>54.737931034482756</v>
      </c>
    </row>
    <row r="15" spans="1:32">
      <c r="A15" s="2" t="s">
        <v>9</v>
      </c>
      <c r="B15" s="2">
        <v>86.4</v>
      </c>
      <c r="C15" s="2">
        <v>43.6</v>
      </c>
      <c r="D15" s="3">
        <v>38.6</v>
      </c>
      <c r="E15" s="2">
        <v>35.200000000000003</v>
      </c>
      <c r="F15" s="2">
        <v>13.2</v>
      </c>
      <c r="G15" s="2">
        <v>50.6</v>
      </c>
      <c r="H15" s="2">
        <v>4</v>
      </c>
      <c r="I15" s="2">
        <v>31</v>
      </c>
      <c r="J15" s="2">
        <v>71.2</v>
      </c>
      <c r="K15" s="2">
        <v>74.599999999999994</v>
      </c>
      <c r="L15" s="2">
        <v>20.399999999999999</v>
      </c>
      <c r="M15" s="2">
        <v>7.4</v>
      </c>
      <c r="N15" s="2">
        <v>23.2</v>
      </c>
      <c r="O15" s="2">
        <v>42.4</v>
      </c>
      <c r="P15" s="2">
        <v>52</v>
      </c>
      <c r="Q15" s="2">
        <v>97.8</v>
      </c>
      <c r="R15" s="2">
        <v>19</v>
      </c>
      <c r="S15" s="2">
        <v>19.600000000000001</v>
      </c>
      <c r="T15" s="3">
        <v>100.6</v>
      </c>
      <c r="U15" s="3">
        <v>53.6</v>
      </c>
      <c r="V15" s="3">
        <v>82.8</v>
      </c>
      <c r="W15" s="3">
        <v>39.200000000000003</v>
      </c>
      <c r="X15" s="3">
        <v>75.599999999999994</v>
      </c>
      <c r="Y15" s="3">
        <v>56.2</v>
      </c>
      <c r="Z15" s="3">
        <v>68</v>
      </c>
      <c r="AA15" s="3">
        <v>66.2</v>
      </c>
      <c r="AB15" s="3">
        <v>39.6</v>
      </c>
      <c r="AC15" s="3">
        <v>71.400000000000006</v>
      </c>
      <c r="AD15" s="3">
        <v>62.4</v>
      </c>
      <c r="AE15" s="3"/>
      <c r="AF15" s="3">
        <f t="shared" si="1"/>
        <v>49.855172413793113</v>
      </c>
    </row>
    <row r="16" spans="1:32">
      <c r="A16" s="2" t="s">
        <v>10</v>
      </c>
      <c r="B16" s="2">
        <v>46.4</v>
      </c>
      <c r="C16" s="2">
        <v>47.8</v>
      </c>
      <c r="D16" s="3">
        <v>23.8</v>
      </c>
      <c r="E16" s="2">
        <v>102.4</v>
      </c>
      <c r="F16" s="2">
        <v>34.700000000000003</v>
      </c>
      <c r="G16" s="2">
        <v>30.2</v>
      </c>
      <c r="H16" s="2">
        <v>124.6</v>
      </c>
      <c r="I16" s="2">
        <v>24</v>
      </c>
      <c r="J16" s="2">
        <v>60.2</v>
      </c>
      <c r="K16" s="2">
        <v>59</v>
      </c>
      <c r="L16" s="2">
        <v>38.200000000000003</v>
      </c>
      <c r="M16" s="2">
        <v>66</v>
      </c>
      <c r="N16" s="2">
        <v>64</v>
      </c>
      <c r="O16" s="2">
        <v>47.8</v>
      </c>
      <c r="P16" s="2">
        <v>85</v>
      </c>
      <c r="Q16" s="2">
        <v>31</v>
      </c>
      <c r="R16" s="2">
        <v>84.4</v>
      </c>
      <c r="S16" s="2">
        <v>37.799999999999997</v>
      </c>
      <c r="T16" s="3">
        <v>48.2</v>
      </c>
      <c r="U16" s="3">
        <v>34.4</v>
      </c>
      <c r="V16" s="3">
        <v>13.5</v>
      </c>
      <c r="W16" s="3">
        <v>60.8</v>
      </c>
      <c r="X16" s="3">
        <v>58.6</v>
      </c>
      <c r="Y16" s="3">
        <v>39.6</v>
      </c>
      <c r="Z16" s="3">
        <v>49.8</v>
      </c>
      <c r="AA16" s="3">
        <v>27.8</v>
      </c>
      <c r="AB16" s="3">
        <v>45.8</v>
      </c>
      <c r="AC16" s="3">
        <v>18.2</v>
      </c>
      <c r="AD16" s="3">
        <v>56.4</v>
      </c>
      <c r="AE16" s="3"/>
      <c r="AF16" s="3">
        <f t="shared" si="1"/>
        <v>50.358620689655162</v>
      </c>
    </row>
    <row r="17" spans="1:33">
      <c r="A17" s="2" t="s">
        <v>11</v>
      </c>
      <c r="B17" s="2">
        <v>45.8</v>
      </c>
      <c r="C17" s="2">
        <v>36</v>
      </c>
      <c r="D17" s="3">
        <v>8.1999999999999993</v>
      </c>
      <c r="E17" s="2">
        <v>52.2</v>
      </c>
      <c r="F17" s="2">
        <v>139.6</v>
      </c>
      <c r="G17" s="2">
        <v>13.4</v>
      </c>
      <c r="H17" s="2">
        <v>105.8</v>
      </c>
      <c r="I17" s="2">
        <v>34.799999999999997</v>
      </c>
      <c r="J17" s="2">
        <v>50.4</v>
      </c>
      <c r="K17" s="2">
        <v>48.6</v>
      </c>
      <c r="L17" s="2">
        <v>19.399999999999999</v>
      </c>
      <c r="M17" s="2">
        <v>62.4</v>
      </c>
      <c r="N17" s="2">
        <v>11.4</v>
      </c>
      <c r="O17" s="2">
        <v>30.2</v>
      </c>
      <c r="P17" s="2">
        <v>35.799999999999997</v>
      </c>
      <c r="Q17" s="2">
        <v>14.6</v>
      </c>
      <c r="R17" s="2">
        <v>25.8</v>
      </c>
      <c r="S17" s="2">
        <v>35.4</v>
      </c>
      <c r="T17" s="3">
        <v>121.4</v>
      </c>
      <c r="U17" s="3">
        <v>31.8</v>
      </c>
      <c r="V17" s="3">
        <v>14.4</v>
      </c>
      <c r="W17" s="3">
        <v>77</v>
      </c>
      <c r="X17" s="3">
        <v>7.4</v>
      </c>
      <c r="Y17" s="3">
        <v>83.4</v>
      </c>
      <c r="Z17" s="3">
        <v>46.4</v>
      </c>
      <c r="AA17" s="3">
        <v>106.4</v>
      </c>
      <c r="AB17" s="3">
        <v>21.6</v>
      </c>
      <c r="AC17" s="3">
        <v>72</v>
      </c>
      <c r="AD17" s="3">
        <v>26.2</v>
      </c>
      <c r="AE17" s="3"/>
      <c r="AF17" s="3">
        <f t="shared" si="1"/>
        <v>47.510344827586202</v>
      </c>
    </row>
    <row r="18" spans="1:33">
      <c r="A18" s="2" t="s">
        <v>12</v>
      </c>
      <c r="B18" s="2">
        <v>40.200000000000003</v>
      </c>
      <c r="C18" s="2">
        <v>75.400000000000006</v>
      </c>
      <c r="D18" s="3">
        <v>22.2</v>
      </c>
      <c r="E18" s="3">
        <v>40.799999999999997</v>
      </c>
      <c r="F18" s="2">
        <v>30.8</v>
      </c>
      <c r="G18" s="2">
        <v>7.2</v>
      </c>
      <c r="H18" s="2">
        <v>45.4</v>
      </c>
      <c r="I18" s="2">
        <v>57.4</v>
      </c>
      <c r="J18" s="2">
        <v>13.2</v>
      </c>
      <c r="K18" s="2">
        <v>43</v>
      </c>
      <c r="L18" s="2">
        <v>40.799999999999997</v>
      </c>
      <c r="M18" s="2">
        <v>14</v>
      </c>
      <c r="N18" s="2">
        <v>82</v>
      </c>
      <c r="O18" s="2">
        <v>54</v>
      </c>
      <c r="P18" s="2">
        <v>25.4</v>
      </c>
      <c r="Q18" s="2">
        <v>68.2</v>
      </c>
      <c r="R18" s="2">
        <v>94.8</v>
      </c>
      <c r="S18" s="2">
        <v>22.4</v>
      </c>
      <c r="T18" s="3">
        <v>10.6</v>
      </c>
      <c r="U18" s="3">
        <v>39.200000000000003</v>
      </c>
      <c r="V18" s="3">
        <v>23.2</v>
      </c>
      <c r="W18" s="3">
        <v>32</v>
      </c>
      <c r="X18" s="3">
        <v>60.2</v>
      </c>
      <c r="Y18" s="3">
        <v>124.6</v>
      </c>
      <c r="Z18" s="3">
        <v>87.2</v>
      </c>
      <c r="AA18" s="3">
        <v>23.8</v>
      </c>
      <c r="AB18" s="3">
        <v>99.4</v>
      </c>
      <c r="AC18" s="3">
        <v>72.8</v>
      </c>
      <c r="AD18" s="3">
        <v>26.6</v>
      </c>
      <c r="AE18" s="3"/>
      <c r="AF18" s="3">
        <f t="shared" si="1"/>
        <v>47.475862068965519</v>
      </c>
      <c r="AG18" s="19"/>
    </row>
    <row r="19" spans="1:33">
      <c r="A19" s="2" t="s">
        <v>16</v>
      </c>
      <c r="B19" s="2">
        <f t="shared" ref="B19:S19" si="2">SUM(B7:B18)</f>
        <v>1041.5999999999999</v>
      </c>
      <c r="C19" s="2">
        <f t="shared" si="2"/>
        <v>599.80000000000007</v>
      </c>
      <c r="D19" s="2">
        <f t="shared" si="2"/>
        <v>397.20000000000005</v>
      </c>
      <c r="E19" s="2">
        <f t="shared" si="2"/>
        <v>588</v>
      </c>
      <c r="F19" s="2">
        <f t="shared" si="2"/>
        <v>532.29999999999995</v>
      </c>
      <c r="G19" s="2">
        <f t="shared" si="2"/>
        <v>455</v>
      </c>
      <c r="H19" s="2">
        <f t="shared" si="2"/>
        <v>446.8</v>
      </c>
      <c r="I19" s="2">
        <f t="shared" si="2"/>
        <v>448.59999999999997</v>
      </c>
      <c r="J19" s="2">
        <f t="shared" si="2"/>
        <v>443.99999999999994</v>
      </c>
      <c r="K19" s="2">
        <f t="shared" si="2"/>
        <v>568.6</v>
      </c>
      <c r="L19" s="2">
        <f t="shared" si="2"/>
        <v>505.59999999999997</v>
      </c>
      <c r="M19" s="2">
        <f t="shared" si="2"/>
        <v>486.4</v>
      </c>
      <c r="N19" s="2">
        <f t="shared" si="2"/>
        <v>432.2</v>
      </c>
      <c r="O19" s="2">
        <f t="shared" si="2"/>
        <v>635.80000000000007</v>
      </c>
      <c r="P19" s="2">
        <f t="shared" si="2"/>
        <v>510</v>
      </c>
      <c r="Q19" s="2">
        <f t="shared" si="2"/>
        <v>762</v>
      </c>
      <c r="R19" s="2">
        <f t="shared" si="2"/>
        <v>606.4</v>
      </c>
      <c r="S19" s="2">
        <f t="shared" si="2"/>
        <v>582</v>
      </c>
      <c r="T19" s="3">
        <f t="shared" ref="T19:AF19" si="3">SUM(T7:T18)</f>
        <v>912.60000000000014</v>
      </c>
      <c r="U19" s="3">
        <f t="shared" si="3"/>
        <v>628.79999999999995</v>
      </c>
      <c r="V19" s="3">
        <f t="shared" si="3"/>
        <v>449.29999999999995</v>
      </c>
      <c r="W19" s="3">
        <f t="shared" si="3"/>
        <v>648.20000000000005</v>
      </c>
      <c r="X19" s="3">
        <f t="shared" si="3"/>
        <v>843.70000000000016</v>
      </c>
      <c r="Y19" s="3">
        <f t="shared" si="3"/>
        <v>1096.2</v>
      </c>
      <c r="Z19" s="3">
        <f t="shared" si="3"/>
        <v>714.4</v>
      </c>
      <c r="AA19" s="3">
        <f t="shared" si="3"/>
        <v>571.4</v>
      </c>
      <c r="AB19" s="3">
        <f t="shared" si="3"/>
        <v>696.9</v>
      </c>
      <c r="AC19" s="3">
        <f t="shared" si="3"/>
        <v>876.6</v>
      </c>
      <c r="AD19" s="3">
        <f t="shared" si="3"/>
        <v>635</v>
      </c>
      <c r="AE19" s="3"/>
      <c r="AF19" s="3">
        <f t="shared" si="3"/>
        <v>627.03881773399019</v>
      </c>
    </row>
  </sheetData>
  <phoneticPr fontId="0" type="noConversion"/>
  <printOptions gridLines="1"/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4"/>
  <sheetViews>
    <sheetView workbookViewId="0"/>
  </sheetViews>
  <sheetFormatPr defaultColWidth="9.33203125" defaultRowHeight="12.75"/>
  <cols>
    <col min="1" max="1" width="7.6640625" style="2" customWidth="1"/>
    <col min="2" max="3" width="7.6640625" style="2" bestFit="1" customWidth="1"/>
    <col min="4" max="4" width="7" style="2" bestFit="1" customWidth="1"/>
    <col min="5" max="6" width="7.6640625" style="2" bestFit="1" customWidth="1"/>
    <col min="7" max="8" width="7.6640625" style="2" customWidth="1"/>
    <col min="9" max="9" width="6.5" style="2" bestFit="1" customWidth="1"/>
    <col min="10" max="10" width="8.6640625" style="2" customWidth="1"/>
    <col min="11" max="15" width="6.5" style="2" customWidth="1"/>
    <col min="16" max="16" width="7" style="2" bestFit="1" customWidth="1"/>
    <col min="17" max="16384" width="9.33203125" style="2"/>
  </cols>
  <sheetData>
    <row r="1" spans="1:17">
      <c r="A1" s="2" t="s">
        <v>42</v>
      </c>
    </row>
    <row r="3" spans="1:17">
      <c r="A3" s="2" t="s">
        <v>25</v>
      </c>
      <c r="P3" s="3"/>
      <c r="Q3" s="3"/>
    </row>
    <row r="4" spans="1:17">
      <c r="B4" s="2">
        <v>2011</v>
      </c>
      <c r="C4" s="2">
        <v>2012</v>
      </c>
      <c r="D4" s="2">
        <v>2013</v>
      </c>
      <c r="E4" s="2">
        <v>2014</v>
      </c>
      <c r="F4" s="2">
        <v>2015</v>
      </c>
      <c r="G4" s="2">
        <v>2016</v>
      </c>
      <c r="H4" s="2">
        <v>2017</v>
      </c>
      <c r="I4" s="2">
        <v>2018</v>
      </c>
      <c r="J4" s="2">
        <v>2019</v>
      </c>
      <c r="K4" s="2">
        <v>2020</v>
      </c>
      <c r="L4" s="2">
        <v>2021</v>
      </c>
      <c r="M4" s="2">
        <v>2022</v>
      </c>
      <c r="N4" s="2">
        <v>2023</v>
      </c>
      <c r="O4" s="2">
        <v>2024</v>
      </c>
      <c r="P4" s="2" t="s">
        <v>0</v>
      </c>
    </row>
    <row r="5" spans="1:17">
      <c r="A5" s="2" t="s">
        <v>1</v>
      </c>
      <c r="B5" s="3"/>
      <c r="C5" s="3"/>
      <c r="D5" s="3">
        <v>128.1</v>
      </c>
      <c r="E5" s="3">
        <v>119.7</v>
      </c>
      <c r="F5" s="3">
        <v>126.5</v>
      </c>
      <c r="G5" s="3">
        <v>124.8</v>
      </c>
      <c r="H5" s="3">
        <v>151.5</v>
      </c>
      <c r="I5" s="3">
        <v>123.6</v>
      </c>
      <c r="J5" s="3">
        <v>158.30000000000001</v>
      </c>
      <c r="K5" s="3">
        <v>123.1</v>
      </c>
      <c r="L5" s="3">
        <v>145.4</v>
      </c>
      <c r="M5" s="3">
        <v>135.19999999999999</v>
      </c>
      <c r="N5" s="3">
        <v>111.2</v>
      </c>
      <c r="O5" s="3">
        <v>151.80000000000001</v>
      </c>
      <c r="P5" s="3">
        <f>AVERAGE(B5:O5)</f>
        <v>133.26666666666668</v>
      </c>
      <c r="Q5" s="3"/>
    </row>
    <row r="6" spans="1:17">
      <c r="A6" s="2" t="s">
        <v>2</v>
      </c>
      <c r="B6" s="3"/>
      <c r="C6" s="3"/>
      <c r="D6" s="3">
        <v>98.4</v>
      </c>
      <c r="E6" s="3">
        <v>96.2</v>
      </c>
      <c r="F6" s="3">
        <v>100.7</v>
      </c>
      <c r="G6" s="3">
        <v>130.9</v>
      </c>
      <c r="H6" s="3">
        <v>106.4</v>
      </c>
      <c r="I6" s="3">
        <v>105.6</v>
      </c>
      <c r="J6" s="3">
        <v>132.4</v>
      </c>
      <c r="K6" s="3">
        <v>124.6</v>
      </c>
      <c r="L6" s="3">
        <v>111.5</v>
      </c>
      <c r="M6" s="3">
        <v>76.3</v>
      </c>
      <c r="N6" s="3">
        <v>93.6</v>
      </c>
      <c r="O6" s="3">
        <v>118.6</v>
      </c>
      <c r="P6" s="3">
        <f>AVERAGE(B6:O6)</f>
        <v>107.93333333333332</v>
      </c>
      <c r="Q6" s="3"/>
    </row>
    <row r="7" spans="1:17">
      <c r="A7" s="2" t="s">
        <v>3</v>
      </c>
      <c r="B7" s="3"/>
      <c r="C7" s="3"/>
      <c r="D7" s="3">
        <v>84.4</v>
      </c>
      <c r="E7" s="3">
        <v>73.5</v>
      </c>
      <c r="F7" s="3">
        <v>82.5</v>
      </c>
      <c r="G7" s="3">
        <v>97</v>
      </c>
      <c r="H7" s="3">
        <v>75.7</v>
      </c>
      <c r="I7" s="3">
        <v>91.4</v>
      </c>
      <c r="J7" s="3">
        <v>88.7</v>
      </c>
      <c r="K7" s="3">
        <v>94.9</v>
      </c>
      <c r="L7" s="3">
        <v>87.5</v>
      </c>
      <c r="M7" s="3">
        <v>77.7</v>
      </c>
      <c r="N7" s="3">
        <v>85.3</v>
      </c>
      <c r="O7" s="3">
        <v>92</v>
      </c>
      <c r="P7" s="3">
        <f>AVERAGE(B7:O7)</f>
        <v>85.883333333333326</v>
      </c>
      <c r="Q7" s="3"/>
    </row>
    <row r="8" spans="1:17">
      <c r="A8" s="2" t="s">
        <v>4</v>
      </c>
      <c r="B8" s="3"/>
      <c r="C8" s="3"/>
      <c r="D8" s="3">
        <v>52.2</v>
      </c>
      <c r="E8" s="3">
        <v>40.299999999999997</v>
      </c>
      <c r="F8" s="9">
        <v>52.5</v>
      </c>
      <c r="G8" s="9">
        <v>68.3</v>
      </c>
      <c r="H8" s="9">
        <v>50.8</v>
      </c>
      <c r="I8" s="9">
        <v>62.7</v>
      </c>
      <c r="J8" s="9">
        <v>57</v>
      </c>
      <c r="K8" s="9">
        <v>76.2</v>
      </c>
      <c r="L8" s="9">
        <v>64.400000000000006</v>
      </c>
      <c r="M8" s="9">
        <v>60.8</v>
      </c>
      <c r="N8" s="9">
        <v>52.2</v>
      </c>
      <c r="O8" s="9"/>
      <c r="P8" s="3">
        <f t="shared" ref="P7:P10" si="0">AVERAGE(B8:N8)</f>
        <v>57.945454545454545</v>
      </c>
      <c r="Q8" s="3"/>
    </row>
    <row r="9" spans="1:17">
      <c r="A9" s="2" t="s">
        <v>5</v>
      </c>
      <c r="B9" s="3"/>
      <c r="C9" s="3"/>
      <c r="D9" s="3">
        <v>34.5</v>
      </c>
      <c r="E9" s="3">
        <v>43.2</v>
      </c>
      <c r="F9" s="9">
        <v>45.9</v>
      </c>
      <c r="G9" s="9">
        <v>51.2</v>
      </c>
      <c r="H9" s="9">
        <v>42.3</v>
      </c>
      <c r="I9" s="9">
        <v>40.4</v>
      </c>
      <c r="J9" s="9">
        <v>52</v>
      </c>
      <c r="K9" s="9">
        <v>43.6</v>
      </c>
      <c r="L9" s="9">
        <v>39.5</v>
      </c>
      <c r="M9" s="9">
        <v>41.4</v>
      </c>
      <c r="N9" s="9">
        <v>35.5</v>
      </c>
      <c r="O9" s="9"/>
      <c r="P9" s="3">
        <f t="shared" si="0"/>
        <v>42.68181818181818</v>
      </c>
      <c r="Q9" s="3"/>
    </row>
    <row r="10" spans="1:17">
      <c r="A10" s="2" t="s">
        <v>6</v>
      </c>
      <c r="B10" s="3"/>
      <c r="C10" s="3"/>
      <c r="D10" s="3">
        <v>21.5</v>
      </c>
      <c r="E10" s="3">
        <v>26.5</v>
      </c>
      <c r="F10" s="3">
        <v>32.9</v>
      </c>
      <c r="G10" s="3">
        <v>33.299999999999997</v>
      </c>
      <c r="H10" s="3">
        <v>31.3</v>
      </c>
      <c r="I10" s="3">
        <v>27.2</v>
      </c>
      <c r="J10" s="3">
        <v>31.7</v>
      </c>
      <c r="K10" s="3">
        <v>28.3</v>
      </c>
      <c r="L10" s="3">
        <v>26.3</v>
      </c>
      <c r="M10" s="3">
        <v>29.5</v>
      </c>
      <c r="N10" s="3">
        <v>26.6</v>
      </c>
      <c r="O10" s="3"/>
      <c r="P10" s="3">
        <f t="shared" si="0"/>
        <v>28.645454545454548</v>
      </c>
      <c r="Q10" s="3"/>
    </row>
    <row r="11" spans="1:17">
      <c r="A11" s="2" t="s">
        <v>7</v>
      </c>
      <c r="B11" s="3"/>
      <c r="C11" s="3"/>
      <c r="D11" s="3">
        <v>36.299999999999997</v>
      </c>
      <c r="E11" s="3">
        <v>30.1</v>
      </c>
      <c r="F11" s="3">
        <v>31.5</v>
      </c>
      <c r="G11" s="3">
        <v>42.9</v>
      </c>
      <c r="H11" s="3">
        <v>34</v>
      </c>
      <c r="I11" s="3">
        <v>30.9</v>
      </c>
      <c r="J11" s="3">
        <v>38.1</v>
      </c>
      <c r="K11" s="3">
        <v>33.799999999999997</v>
      </c>
      <c r="L11" s="3">
        <v>30.9</v>
      </c>
      <c r="M11" s="3">
        <v>26.8</v>
      </c>
      <c r="N11" s="3">
        <v>36.200000000000003</v>
      </c>
      <c r="O11" s="3"/>
      <c r="P11" s="3">
        <f t="shared" ref="P11:P16" si="1">AVERAGE(B11:N11)</f>
        <v>33.772727272727273</v>
      </c>
      <c r="Q11" s="3"/>
    </row>
    <row r="12" spans="1:17">
      <c r="A12" s="2" t="s">
        <v>8</v>
      </c>
      <c r="B12" s="3"/>
      <c r="C12" s="3"/>
      <c r="D12" s="3">
        <v>40.4</v>
      </c>
      <c r="E12" s="3">
        <v>40.299999999999997</v>
      </c>
      <c r="F12" s="3">
        <v>41.3</v>
      </c>
      <c r="G12" s="3">
        <v>45.1</v>
      </c>
      <c r="H12" s="3">
        <v>51.2</v>
      </c>
      <c r="I12" s="3">
        <v>44.9</v>
      </c>
      <c r="J12" s="3">
        <v>53.3</v>
      </c>
      <c r="K12" s="3">
        <v>52.3</v>
      </c>
      <c r="L12" s="3">
        <v>39.700000000000003</v>
      </c>
      <c r="M12" s="3">
        <v>44.8</v>
      </c>
      <c r="N12" s="3">
        <v>47.7</v>
      </c>
      <c r="O12" s="3"/>
      <c r="P12" s="3">
        <f t="shared" si="1"/>
        <v>45.545454545454547</v>
      </c>
      <c r="Q12" s="3"/>
    </row>
    <row r="13" spans="1:17">
      <c r="A13" s="2" t="s">
        <v>9</v>
      </c>
      <c r="B13" s="3"/>
      <c r="C13" s="3"/>
      <c r="D13" s="3">
        <v>56.6</v>
      </c>
      <c r="E13" s="3">
        <v>58.3</v>
      </c>
      <c r="F13" s="3">
        <v>64.8</v>
      </c>
      <c r="G13" s="3">
        <v>56.2</v>
      </c>
      <c r="H13" s="3">
        <v>65.2</v>
      </c>
      <c r="I13" s="3">
        <v>67.400000000000006</v>
      </c>
      <c r="J13" s="3">
        <v>67.900000000000006</v>
      </c>
      <c r="K13" s="3">
        <v>75.599999999999994</v>
      </c>
      <c r="L13" s="3">
        <v>65.400000000000006</v>
      </c>
      <c r="M13" s="3">
        <v>58.4</v>
      </c>
      <c r="N13" s="3">
        <v>64.7</v>
      </c>
      <c r="O13" s="3"/>
      <c r="P13" s="3">
        <f t="shared" si="1"/>
        <v>63.68181818181818</v>
      </c>
      <c r="Q13" s="3"/>
    </row>
    <row r="14" spans="1:17">
      <c r="A14" s="2" t="s">
        <v>10</v>
      </c>
      <c r="B14" s="3"/>
      <c r="C14" s="3"/>
      <c r="D14" s="3">
        <v>90.2</v>
      </c>
      <c r="E14" s="3">
        <v>94</v>
      </c>
      <c r="F14" s="3">
        <v>110.6</v>
      </c>
      <c r="G14" s="3">
        <v>101.6</v>
      </c>
      <c r="H14" s="3">
        <v>95.2</v>
      </c>
      <c r="I14" s="3">
        <v>101.4</v>
      </c>
      <c r="J14" s="3">
        <v>94</v>
      </c>
      <c r="K14" s="3">
        <v>99.2</v>
      </c>
      <c r="L14" s="3">
        <v>88.3</v>
      </c>
      <c r="M14" s="3">
        <v>93.9</v>
      </c>
      <c r="N14" s="3">
        <v>96.1</v>
      </c>
      <c r="O14" s="3"/>
      <c r="P14" s="3">
        <f t="shared" si="1"/>
        <v>96.772727272727266</v>
      </c>
      <c r="Q14" s="3"/>
    </row>
    <row r="15" spans="1:17">
      <c r="A15" s="2" t="s">
        <v>11</v>
      </c>
      <c r="B15" s="3"/>
      <c r="C15" s="3"/>
      <c r="D15" s="3">
        <v>93.9</v>
      </c>
      <c r="E15" s="3">
        <v>122.8</v>
      </c>
      <c r="F15" s="3">
        <v>129.30000000000001</v>
      </c>
      <c r="G15" s="3">
        <v>109.1</v>
      </c>
      <c r="H15" s="3">
        <v>112</v>
      </c>
      <c r="I15" s="3">
        <v>105.4</v>
      </c>
      <c r="J15" s="3">
        <v>124.6</v>
      </c>
      <c r="K15" s="3">
        <v>90.7</v>
      </c>
      <c r="L15" s="3">
        <v>112.6</v>
      </c>
      <c r="M15" s="3">
        <v>113.1</v>
      </c>
      <c r="N15" s="3">
        <v>107.1</v>
      </c>
      <c r="O15" s="3"/>
      <c r="P15" s="3">
        <f t="shared" si="1"/>
        <v>110.96363636363635</v>
      </c>
      <c r="Q15" s="3"/>
    </row>
    <row r="16" spans="1:17">
      <c r="A16" s="2" t="s">
        <v>12</v>
      </c>
      <c r="B16" s="3"/>
      <c r="C16" s="3"/>
      <c r="D16" s="3">
        <v>117</v>
      </c>
      <c r="E16" s="3">
        <v>109.9</v>
      </c>
      <c r="F16" s="3">
        <v>134.80000000000001</v>
      </c>
      <c r="G16" s="3">
        <v>131.5</v>
      </c>
      <c r="H16" s="3">
        <v>155.19999999999999</v>
      </c>
      <c r="I16" s="3">
        <v>114.1</v>
      </c>
      <c r="J16" s="3">
        <v>134.30000000000001</v>
      </c>
      <c r="K16" s="3">
        <v>122.4</v>
      </c>
      <c r="L16" s="3">
        <v>111.9</v>
      </c>
      <c r="M16" s="3">
        <v>109.6</v>
      </c>
      <c r="N16" s="3">
        <v>127.5</v>
      </c>
      <c r="O16" s="3"/>
      <c r="P16" s="3">
        <f t="shared" si="1"/>
        <v>124.38181818181819</v>
      </c>
      <c r="Q16" s="3"/>
    </row>
    <row r="17" spans="1:17">
      <c r="A17" s="2" t="s">
        <v>16</v>
      </c>
      <c r="B17" s="3"/>
      <c r="C17" s="3"/>
      <c r="D17" s="3">
        <f t="shared" ref="D17:H17" si="2">SUM(D5:D16)</f>
        <v>853.5</v>
      </c>
      <c r="E17" s="3">
        <f t="shared" si="2"/>
        <v>854.8</v>
      </c>
      <c r="F17" s="3">
        <f t="shared" si="2"/>
        <v>953.3</v>
      </c>
      <c r="G17" s="3">
        <f t="shared" si="2"/>
        <v>991.90000000000009</v>
      </c>
      <c r="H17" s="3">
        <f t="shared" si="2"/>
        <v>970.80000000000018</v>
      </c>
      <c r="I17" s="3">
        <f t="shared" ref="I17:N17" si="3">SUM(I5:I16)</f>
        <v>914.99999999999989</v>
      </c>
      <c r="J17" s="3">
        <f t="shared" si="3"/>
        <v>1032.3</v>
      </c>
      <c r="K17" s="3">
        <f t="shared" si="3"/>
        <v>964.7</v>
      </c>
      <c r="L17" s="3">
        <f t="shared" si="3"/>
        <v>923.39999999999986</v>
      </c>
      <c r="M17" s="3">
        <f t="shared" si="3"/>
        <v>867.5</v>
      </c>
      <c r="N17" s="3">
        <f t="shared" si="3"/>
        <v>883.7</v>
      </c>
      <c r="O17" s="3"/>
      <c r="P17" s="3">
        <f>SUM(P5:P16)</f>
        <v>931.47424242424233</v>
      </c>
      <c r="Q17" s="3"/>
    </row>
    <row r="18" spans="1:17">
      <c r="A18" s="2" t="s">
        <v>0</v>
      </c>
      <c r="B18" s="3"/>
      <c r="C18" s="3"/>
      <c r="D18" s="3">
        <f t="shared" ref="D18:H18" si="4">AVERAGE(D5:D16)</f>
        <v>71.125</v>
      </c>
      <c r="E18" s="3">
        <f t="shared" si="4"/>
        <v>71.233333333333334</v>
      </c>
      <c r="F18" s="3">
        <f t="shared" si="4"/>
        <v>79.441666666666663</v>
      </c>
      <c r="G18" s="3">
        <f t="shared" si="4"/>
        <v>82.658333333333346</v>
      </c>
      <c r="H18" s="3">
        <f t="shared" si="4"/>
        <v>80.90000000000002</v>
      </c>
      <c r="I18" s="3">
        <f t="shared" ref="I18:N18" si="5">AVERAGE(I5:I16)</f>
        <v>76.249999999999986</v>
      </c>
      <c r="J18" s="3">
        <f t="shared" si="5"/>
        <v>86.024999999999991</v>
      </c>
      <c r="K18" s="3">
        <f t="shared" si="5"/>
        <v>80.391666666666666</v>
      </c>
      <c r="L18" s="3">
        <f t="shared" si="5"/>
        <v>76.949999999999989</v>
      </c>
      <c r="M18" s="3">
        <f t="shared" si="5"/>
        <v>72.291666666666671</v>
      </c>
      <c r="N18" s="3">
        <f t="shared" si="5"/>
        <v>73.641666666666666</v>
      </c>
      <c r="O18" s="3"/>
      <c r="P18" s="3">
        <f>AVERAGE(P5:P16)</f>
        <v>77.622853535353528</v>
      </c>
    </row>
    <row r="20" spans="1:17">
      <c r="A20" s="2" t="s">
        <v>26</v>
      </c>
      <c r="P20" s="3"/>
    </row>
    <row r="21" spans="1:17">
      <c r="B21" s="2">
        <v>2011</v>
      </c>
      <c r="C21" s="2">
        <v>2012</v>
      </c>
      <c r="D21" s="2">
        <v>2013</v>
      </c>
      <c r="E21" s="2">
        <v>2014</v>
      </c>
      <c r="F21" s="2">
        <v>2015</v>
      </c>
      <c r="G21" s="2">
        <v>2016</v>
      </c>
      <c r="H21" s="2">
        <v>2017</v>
      </c>
      <c r="I21" s="2">
        <v>2018</v>
      </c>
      <c r="J21" s="2">
        <v>2019</v>
      </c>
      <c r="K21" s="2">
        <v>2020</v>
      </c>
      <c r="L21" s="2">
        <v>2021</v>
      </c>
      <c r="M21" s="2">
        <v>2022</v>
      </c>
      <c r="N21" s="2">
        <v>2023</v>
      </c>
      <c r="O21" s="2">
        <v>2024</v>
      </c>
      <c r="P21" s="2" t="s">
        <v>0</v>
      </c>
    </row>
    <row r="22" spans="1:17">
      <c r="A22" s="2" t="s">
        <v>1</v>
      </c>
      <c r="B22" s="3"/>
      <c r="C22" s="3"/>
      <c r="D22" s="3">
        <v>4.0999999999999996</v>
      </c>
      <c r="E22" s="3">
        <v>3.9</v>
      </c>
      <c r="F22" s="3">
        <v>4.0999999999999996</v>
      </c>
      <c r="G22" s="3">
        <v>4</v>
      </c>
      <c r="H22" s="3">
        <v>4.9000000000000004</v>
      </c>
      <c r="I22" s="3">
        <v>4</v>
      </c>
      <c r="J22" s="3">
        <v>5.0999999999999996</v>
      </c>
      <c r="K22" s="3">
        <v>4</v>
      </c>
      <c r="L22" s="3">
        <v>4.7</v>
      </c>
      <c r="M22" s="3">
        <v>4.4000000000000004</v>
      </c>
      <c r="N22" s="3">
        <v>3.6</v>
      </c>
      <c r="O22" s="3">
        <v>4.9000000000000004</v>
      </c>
      <c r="P22" s="3">
        <f>AVERAGE(B22:O22)</f>
        <v>4.3083333333333336</v>
      </c>
    </row>
    <row r="23" spans="1:17">
      <c r="A23" s="2" t="s">
        <v>2</v>
      </c>
      <c r="B23" s="3"/>
      <c r="C23" s="3"/>
      <c r="D23" s="3">
        <v>3.5</v>
      </c>
      <c r="E23" s="3">
        <v>3.4</v>
      </c>
      <c r="F23" s="3">
        <v>3.6</v>
      </c>
      <c r="G23" s="3">
        <v>4.5</v>
      </c>
      <c r="H23" s="3">
        <v>3.8</v>
      </c>
      <c r="I23" s="3">
        <v>3.8</v>
      </c>
      <c r="J23" s="3">
        <v>4.7</v>
      </c>
      <c r="K23" s="3">
        <v>4.3</v>
      </c>
      <c r="L23" s="3">
        <v>4</v>
      </c>
      <c r="M23" s="3">
        <v>2.7</v>
      </c>
      <c r="N23" s="3">
        <v>3.3</v>
      </c>
      <c r="O23" s="3">
        <v>4.0999999999999996</v>
      </c>
      <c r="P23" s="3">
        <f>AVERAGE(B23:O23)</f>
        <v>3.8083333333333336</v>
      </c>
    </row>
    <row r="24" spans="1:17">
      <c r="A24" s="2" t="s">
        <v>3</v>
      </c>
      <c r="B24" s="3"/>
      <c r="C24" s="3"/>
      <c r="D24" s="3">
        <v>2.7</v>
      </c>
      <c r="E24" s="3">
        <v>2.4</v>
      </c>
      <c r="F24" s="3">
        <v>2.7</v>
      </c>
      <c r="G24" s="3">
        <v>3.1</v>
      </c>
      <c r="H24" s="3">
        <v>2.4</v>
      </c>
      <c r="I24" s="3">
        <v>2.9</v>
      </c>
      <c r="J24" s="3">
        <v>2.9</v>
      </c>
      <c r="K24" s="3">
        <v>3.1</v>
      </c>
      <c r="L24" s="3">
        <v>2.8</v>
      </c>
      <c r="M24" s="3">
        <v>2.5</v>
      </c>
      <c r="N24" s="3">
        <v>2.8</v>
      </c>
      <c r="O24" s="3">
        <v>3</v>
      </c>
      <c r="P24" s="3">
        <f>AVERAGE(B24:O24)</f>
        <v>2.7749999999999999</v>
      </c>
    </row>
    <row r="25" spans="1:17">
      <c r="A25" s="2" t="s">
        <v>4</v>
      </c>
      <c r="B25" s="3"/>
      <c r="C25" s="3"/>
      <c r="D25" s="3">
        <v>1.7</v>
      </c>
      <c r="E25" s="3">
        <v>1.3</v>
      </c>
      <c r="F25" s="3">
        <v>1.8</v>
      </c>
      <c r="G25" s="3">
        <v>2.2999999999999998</v>
      </c>
      <c r="H25" s="3">
        <v>1.7</v>
      </c>
      <c r="I25" s="3">
        <v>2.1</v>
      </c>
      <c r="J25" s="3">
        <v>1.9</v>
      </c>
      <c r="K25" s="3">
        <v>2.5</v>
      </c>
      <c r="L25" s="3">
        <v>2.1</v>
      </c>
      <c r="M25" s="3">
        <v>2</v>
      </c>
      <c r="N25" s="3">
        <v>1.7</v>
      </c>
      <c r="O25" s="3"/>
      <c r="P25" s="3">
        <f t="shared" ref="P24:P27" si="6">AVERAGE(B25:N25)</f>
        <v>1.918181818181818</v>
      </c>
    </row>
    <row r="26" spans="1:17">
      <c r="A26" s="2" t="s">
        <v>5</v>
      </c>
      <c r="B26" s="3"/>
      <c r="C26" s="3"/>
      <c r="D26" s="3">
        <v>1.1000000000000001</v>
      </c>
      <c r="E26" s="3">
        <v>1.4</v>
      </c>
      <c r="F26" s="9">
        <v>1.5</v>
      </c>
      <c r="G26" s="9">
        <v>1.7</v>
      </c>
      <c r="H26" s="9">
        <v>1.4</v>
      </c>
      <c r="I26" s="9">
        <v>1.3</v>
      </c>
      <c r="J26" s="9">
        <v>1.7</v>
      </c>
      <c r="K26" s="9">
        <v>1.4</v>
      </c>
      <c r="L26" s="9">
        <v>1.3</v>
      </c>
      <c r="M26" s="9">
        <v>1.3</v>
      </c>
      <c r="N26" s="9">
        <v>1.1000000000000001</v>
      </c>
      <c r="O26" s="9"/>
      <c r="P26" s="3">
        <f t="shared" si="6"/>
        <v>1.3818181818181818</v>
      </c>
    </row>
    <row r="27" spans="1:17">
      <c r="A27" s="2" t="s">
        <v>6</v>
      </c>
      <c r="B27" s="3"/>
      <c r="C27" s="3"/>
      <c r="D27" s="3">
        <v>0.7</v>
      </c>
      <c r="E27" s="3">
        <v>0.9</v>
      </c>
      <c r="F27" s="9">
        <v>1.1000000000000001</v>
      </c>
      <c r="G27" s="9">
        <v>1.1000000000000001</v>
      </c>
      <c r="H27" s="9">
        <v>1</v>
      </c>
      <c r="I27" s="9">
        <v>0.9</v>
      </c>
      <c r="J27" s="9">
        <v>1.1000000000000001</v>
      </c>
      <c r="K27" s="9">
        <v>0.9</v>
      </c>
      <c r="L27" s="9">
        <v>0.9</v>
      </c>
      <c r="M27" s="9">
        <v>1</v>
      </c>
      <c r="N27" s="9">
        <v>0.9</v>
      </c>
      <c r="O27" s="9"/>
      <c r="P27" s="3">
        <f t="shared" si="6"/>
        <v>0.9545454545454547</v>
      </c>
    </row>
    <row r="28" spans="1:17">
      <c r="A28" s="2" t="s">
        <v>7</v>
      </c>
      <c r="B28" s="3"/>
      <c r="C28" s="3"/>
      <c r="D28" s="3">
        <v>1.2</v>
      </c>
      <c r="E28" s="3">
        <v>1</v>
      </c>
      <c r="F28" s="9">
        <v>1</v>
      </c>
      <c r="G28" s="9">
        <v>1.4</v>
      </c>
      <c r="H28" s="9">
        <v>1.1000000000000001</v>
      </c>
      <c r="I28" s="9">
        <v>1</v>
      </c>
      <c r="J28" s="9">
        <v>1.2</v>
      </c>
      <c r="K28" s="9">
        <v>1.1000000000000001</v>
      </c>
      <c r="L28" s="9">
        <v>1</v>
      </c>
      <c r="M28" s="9">
        <v>0.9</v>
      </c>
      <c r="N28" s="9">
        <v>1.2</v>
      </c>
      <c r="O28" s="9"/>
      <c r="P28" s="3">
        <f t="shared" ref="P28:P33" si="7">AVERAGE(B28:N28)</f>
        <v>1.0999999999999999</v>
      </c>
    </row>
    <row r="29" spans="1:17">
      <c r="A29" s="2" t="s">
        <v>8</v>
      </c>
      <c r="B29" s="3"/>
      <c r="C29" s="3"/>
      <c r="D29" s="3">
        <v>1.3</v>
      </c>
      <c r="E29" s="3">
        <v>1.3</v>
      </c>
      <c r="F29" s="9">
        <v>1.3</v>
      </c>
      <c r="G29" s="9">
        <v>1.5</v>
      </c>
      <c r="H29" s="9">
        <v>1.7</v>
      </c>
      <c r="I29" s="9">
        <v>1.4</v>
      </c>
      <c r="J29" s="9">
        <v>1.7</v>
      </c>
      <c r="K29" s="9">
        <v>1.7</v>
      </c>
      <c r="L29" s="9">
        <v>1.3</v>
      </c>
      <c r="M29" s="9">
        <v>1.4</v>
      </c>
      <c r="N29" s="9">
        <v>1.5</v>
      </c>
      <c r="O29" s="9"/>
      <c r="P29" s="3">
        <f t="shared" si="7"/>
        <v>1.4636363636363638</v>
      </c>
    </row>
    <row r="30" spans="1:17">
      <c r="A30" s="2" t="s">
        <v>9</v>
      </c>
      <c r="B30" s="3"/>
      <c r="C30" s="3"/>
      <c r="D30" s="3">
        <v>1.9</v>
      </c>
      <c r="E30" s="3">
        <v>1.9</v>
      </c>
      <c r="F30" s="9">
        <v>2.2000000000000002</v>
      </c>
      <c r="G30" s="9">
        <v>1.9</v>
      </c>
      <c r="H30" s="9">
        <v>2.2000000000000002</v>
      </c>
      <c r="I30" s="9">
        <v>2.2000000000000002</v>
      </c>
      <c r="J30" s="9">
        <v>2.2999999999999998</v>
      </c>
      <c r="K30" s="9">
        <v>2.5</v>
      </c>
      <c r="L30" s="9">
        <v>2.2000000000000002</v>
      </c>
      <c r="M30" s="9">
        <v>1.9</v>
      </c>
      <c r="N30" s="9">
        <v>2.2000000000000002</v>
      </c>
      <c r="O30" s="9"/>
      <c r="P30" s="3">
        <f t="shared" si="7"/>
        <v>2.127272727272727</v>
      </c>
    </row>
    <row r="31" spans="1:17">
      <c r="A31" s="2" t="s">
        <v>10</v>
      </c>
      <c r="B31" s="3"/>
      <c r="C31" s="3"/>
      <c r="D31" s="3">
        <v>2.9</v>
      </c>
      <c r="E31" s="3">
        <v>3</v>
      </c>
      <c r="F31" s="9">
        <v>3.6</v>
      </c>
      <c r="G31" s="9">
        <v>3.3</v>
      </c>
      <c r="H31" s="9">
        <v>3.1</v>
      </c>
      <c r="I31" s="9">
        <v>3.3</v>
      </c>
      <c r="J31" s="9">
        <v>3</v>
      </c>
      <c r="K31" s="9">
        <v>3.2</v>
      </c>
      <c r="L31" s="9">
        <v>2.8</v>
      </c>
      <c r="M31" s="9">
        <v>3</v>
      </c>
      <c r="N31" s="9">
        <v>3.1</v>
      </c>
      <c r="O31" s="9"/>
      <c r="P31" s="3">
        <f t="shared" si="7"/>
        <v>3.1181818181818177</v>
      </c>
    </row>
    <row r="32" spans="1:17">
      <c r="A32" s="2" t="s">
        <v>11</v>
      </c>
      <c r="B32" s="3"/>
      <c r="C32" s="3"/>
      <c r="D32" s="3">
        <v>3.1</v>
      </c>
      <c r="E32" s="3">
        <v>4.0999999999999996</v>
      </c>
      <c r="F32" s="9">
        <v>4.3</v>
      </c>
      <c r="G32" s="9">
        <v>3.6</v>
      </c>
      <c r="H32" s="9">
        <v>3.7</v>
      </c>
      <c r="I32" s="9">
        <v>3.5</v>
      </c>
      <c r="J32" s="9">
        <v>4.2</v>
      </c>
      <c r="K32" s="9">
        <v>3</v>
      </c>
      <c r="L32" s="9">
        <v>3.8</v>
      </c>
      <c r="M32" s="9">
        <v>3.8</v>
      </c>
      <c r="N32" s="9">
        <v>3.6</v>
      </c>
      <c r="O32" s="9"/>
      <c r="P32" s="3">
        <f t="shared" si="7"/>
        <v>3.6999999999999997</v>
      </c>
    </row>
    <row r="33" spans="1:16">
      <c r="A33" s="2" t="s">
        <v>12</v>
      </c>
      <c r="B33" s="3"/>
      <c r="C33" s="3"/>
      <c r="D33" s="3">
        <v>3.8</v>
      </c>
      <c r="E33" s="3">
        <v>3.5</v>
      </c>
      <c r="F33" s="9">
        <v>4.3</v>
      </c>
      <c r="G33" s="9">
        <v>4.2</v>
      </c>
      <c r="H33" s="9">
        <v>5</v>
      </c>
      <c r="I33" s="9">
        <v>3.7</v>
      </c>
      <c r="J33" s="9">
        <v>4.3</v>
      </c>
      <c r="K33" s="9">
        <v>3.9</v>
      </c>
      <c r="L33" s="9">
        <v>3.6</v>
      </c>
      <c r="M33" s="9">
        <v>3.5</v>
      </c>
      <c r="N33" s="9">
        <v>4.0999999999999996</v>
      </c>
      <c r="O33" s="9"/>
      <c r="P33" s="3">
        <f t="shared" si="7"/>
        <v>3.9909090909090916</v>
      </c>
    </row>
    <row r="34" spans="1:16">
      <c r="A34" s="2" t="s">
        <v>0</v>
      </c>
      <c r="B34" s="3"/>
      <c r="C34" s="3"/>
      <c r="D34" s="3">
        <f t="shared" ref="D34:P34" si="8">AVERAGE(D22:D33)</f>
        <v>2.333333333333333</v>
      </c>
      <c r="E34" s="3">
        <f t="shared" si="8"/>
        <v>2.3416666666666668</v>
      </c>
      <c r="F34" s="3">
        <f t="shared" si="8"/>
        <v>2.625</v>
      </c>
      <c r="G34" s="3">
        <f t="shared" si="8"/>
        <v>2.7166666666666668</v>
      </c>
      <c r="H34" s="3">
        <f t="shared" si="8"/>
        <v>2.6666666666666665</v>
      </c>
      <c r="I34" s="3">
        <f t="shared" si="8"/>
        <v>2.5083333333333333</v>
      </c>
      <c r="J34" s="3">
        <f t="shared" si="8"/>
        <v>2.8416666666666668</v>
      </c>
      <c r="K34" s="3">
        <f t="shared" si="8"/>
        <v>2.6333333333333333</v>
      </c>
      <c r="L34" s="3">
        <f t="shared" si="8"/>
        <v>2.541666666666667</v>
      </c>
      <c r="M34" s="3">
        <f t="shared" si="8"/>
        <v>2.3666666666666667</v>
      </c>
      <c r="N34" s="3">
        <f t="shared" si="8"/>
        <v>2.4250000000000003</v>
      </c>
      <c r="O34" s="3"/>
      <c r="P34" s="3">
        <f t="shared" si="8"/>
        <v>2.5538510101010101</v>
      </c>
    </row>
  </sheetData>
  <phoneticPr fontId="0" type="noConversion"/>
  <printOptions gridLines="1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U72"/>
  <sheetViews>
    <sheetView workbookViewId="0"/>
  </sheetViews>
  <sheetFormatPr defaultRowHeight="11.25"/>
  <cols>
    <col min="1" max="1" width="18.33203125" customWidth="1"/>
    <col min="2" max="2" width="6.83203125" hidden="1" customWidth="1"/>
    <col min="3" max="4" width="7.6640625" hidden="1" customWidth="1"/>
    <col min="5" max="5" width="6.83203125" hidden="1" customWidth="1"/>
    <col min="6" max="6" width="7.6640625" hidden="1" customWidth="1"/>
    <col min="7" max="7" width="8" hidden="1" customWidth="1"/>
    <col min="8" max="9" width="7.6640625" bestFit="1" customWidth="1"/>
    <col min="10" max="10" width="8.5" customWidth="1"/>
    <col min="11" max="11" width="7.6640625" bestFit="1" customWidth="1"/>
    <col min="12" max="12" width="8.1640625" customWidth="1"/>
    <col min="13" max="19" width="8.83203125" customWidth="1"/>
    <col min="20" max="20" width="11.5" bestFit="1" customWidth="1"/>
    <col min="24" max="25" width="8.83203125" customWidth="1"/>
    <col min="26" max="26" width="9.5" bestFit="1" customWidth="1"/>
  </cols>
  <sheetData>
    <row r="1" spans="1:24" ht="12.75">
      <c r="A1" s="2" t="s">
        <v>60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24" ht="12.75">
      <c r="T2" s="2" t="s">
        <v>48</v>
      </c>
    </row>
    <row r="3" spans="1:24" ht="12.75">
      <c r="A3" s="2"/>
      <c r="B3" s="2">
        <v>1996</v>
      </c>
      <c r="C3" s="2">
        <v>1997</v>
      </c>
      <c r="D3" s="2">
        <v>1998</v>
      </c>
      <c r="E3" s="2">
        <v>1999</v>
      </c>
      <c r="F3" s="2">
        <v>2000</v>
      </c>
      <c r="G3" s="2">
        <v>2001</v>
      </c>
      <c r="H3" s="2">
        <v>2013</v>
      </c>
      <c r="I3" s="2">
        <v>2014</v>
      </c>
      <c r="J3" s="2">
        <v>2015</v>
      </c>
      <c r="K3" s="2">
        <v>2016</v>
      </c>
      <c r="L3" s="2">
        <v>2017</v>
      </c>
      <c r="M3" s="2">
        <v>2018</v>
      </c>
      <c r="N3" s="2">
        <v>2019</v>
      </c>
      <c r="O3" s="2">
        <v>2020</v>
      </c>
      <c r="P3" s="2">
        <v>2021</v>
      </c>
      <c r="Q3" s="2">
        <v>2022</v>
      </c>
      <c r="R3" s="2">
        <v>2023</v>
      </c>
      <c r="S3" s="2">
        <v>2024</v>
      </c>
      <c r="T3" s="18" t="s">
        <v>0</v>
      </c>
    </row>
    <row r="4" spans="1:24" ht="12.75">
      <c r="A4" s="2" t="s">
        <v>1</v>
      </c>
      <c r="B4" s="2"/>
      <c r="C4" s="3">
        <f t="shared" ref="C4:S14" si="0">C27-C47</f>
        <v>-43.2</v>
      </c>
      <c r="D4" s="3">
        <f t="shared" si="0"/>
        <v>-132.39999999999998</v>
      </c>
      <c r="E4" s="3">
        <f t="shared" si="0"/>
        <v>-89.200000000000017</v>
      </c>
      <c r="F4" s="3">
        <f t="shared" si="0"/>
        <v>-32.899999999999991</v>
      </c>
      <c r="G4" s="3">
        <f t="shared" si="0"/>
        <v>-140.30000000000001</v>
      </c>
      <c r="H4" s="3">
        <f t="shared" si="0"/>
        <v>-65.099999999999994</v>
      </c>
      <c r="I4" s="3">
        <f t="shared" si="0"/>
        <v>-34.5</v>
      </c>
      <c r="J4" s="3">
        <f t="shared" si="0"/>
        <v>-123.5</v>
      </c>
      <c r="K4" s="3">
        <f t="shared" si="0"/>
        <v>-5.3999999999999915</v>
      </c>
      <c r="L4" s="3">
        <f t="shared" si="0"/>
        <v>-133</v>
      </c>
      <c r="M4" s="3">
        <f t="shared" si="0"/>
        <v>-7</v>
      </c>
      <c r="N4" s="3">
        <f t="shared" si="0"/>
        <v>-152.5</v>
      </c>
      <c r="O4" s="3">
        <f t="shared" si="0"/>
        <v>-116.89999999999999</v>
      </c>
      <c r="P4" s="3">
        <f t="shared" si="0"/>
        <v>-127.5</v>
      </c>
      <c r="Q4" s="3">
        <f t="shared" si="0"/>
        <v>-125.79999999999998</v>
      </c>
      <c r="R4" s="3">
        <f t="shared" si="0"/>
        <v>-43.8</v>
      </c>
      <c r="S4" s="3">
        <f t="shared" si="0"/>
        <v>-134.20000000000002</v>
      </c>
      <c r="T4" s="3">
        <f>AVERAGE(B4:P4)</f>
        <v>-85.957142857142841</v>
      </c>
    </row>
    <row r="5" spans="1:24" ht="12.75">
      <c r="A5" s="2" t="s">
        <v>2</v>
      </c>
      <c r="B5" s="2"/>
      <c r="C5" s="3">
        <f t="shared" si="0"/>
        <v>-57.3</v>
      </c>
      <c r="D5" s="3">
        <f t="shared" si="0"/>
        <v>-80.5</v>
      </c>
      <c r="E5" s="3">
        <f t="shared" si="0"/>
        <v>-98.5</v>
      </c>
      <c r="F5" s="3">
        <f t="shared" si="0"/>
        <v>-81.400000000000006</v>
      </c>
      <c r="G5" s="3">
        <f t="shared" si="0"/>
        <v>-106.80000000000001</v>
      </c>
      <c r="H5" s="3">
        <f t="shared" si="0"/>
        <v>-75.400000000000006</v>
      </c>
      <c r="I5" s="3">
        <f t="shared" si="0"/>
        <v>-78.400000000000006</v>
      </c>
      <c r="J5" s="3">
        <f t="shared" si="0"/>
        <v>-76.7</v>
      </c>
      <c r="K5" s="3">
        <f t="shared" si="0"/>
        <v>-111.10000000000001</v>
      </c>
      <c r="L5" s="3">
        <f t="shared" si="0"/>
        <v>4.1999999999999886</v>
      </c>
      <c r="M5" s="3">
        <f t="shared" si="0"/>
        <v>80.400000000000006</v>
      </c>
      <c r="N5" s="3">
        <f t="shared" si="0"/>
        <v>-114.2</v>
      </c>
      <c r="O5" s="3">
        <f t="shared" si="0"/>
        <v>-112.19999999999999</v>
      </c>
      <c r="P5" s="3">
        <f t="shared" si="0"/>
        <v>-88.7</v>
      </c>
      <c r="Q5" s="3">
        <f t="shared" si="0"/>
        <v>91.7</v>
      </c>
      <c r="R5" s="3">
        <f t="shared" si="0"/>
        <v>-20</v>
      </c>
      <c r="S5" s="3">
        <f t="shared" si="0"/>
        <v>-97.6</v>
      </c>
      <c r="T5" s="3">
        <f t="shared" ref="T5:T15" si="1">AVERAGE(B5:P5)</f>
        <v>-71.185714285714297</v>
      </c>
    </row>
    <row r="6" spans="1:24" ht="12.75">
      <c r="A6" s="2" t="s">
        <v>3</v>
      </c>
      <c r="B6" s="2"/>
      <c r="C6" s="3">
        <f t="shared" si="0"/>
        <v>-39.300000000000004</v>
      </c>
      <c r="D6" s="3">
        <f t="shared" si="0"/>
        <v>-68</v>
      </c>
      <c r="E6" s="3">
        <f t="shared" si="0"/>
        <v>-48.599999999999994</v>
      </c>
      <c r="F6" s="3">
        <f t="shared" si="0"/>
        <v>-68.900000000000006</v>
      </c>
      <c r="G6" s="3">
        <f t="shared" si="0"/>
        <v>-93.7</v>
      </c>
      <c r="H6" s="3">
        <f t="shared" si="0"/>
        <v>-49.600000000000009</v>
      </c>
      <c r="I6" s="3">
        <f t="shared" si="0"/>
        <v>-32.700000000000003</v>
      </c>
      <c r="J6" s="3">
        <f t="shared" si="0"/>
        <v>-49.9</v>
      </c>
      <c r="K6" s="3">
        <f t="shared" si="0"/>
        <v>-22.799999999999997</v>
      </c>
      <c r="L6" s="3">
        <f t="shared" si="0"/>
        <v>-6.2999999999999972</v>
      </c>
      <c r="M6" s="3">
        <f t="shared" si="0"/>
        <v>-18.200000000000003</v>
      </c>
      <c r="N6" s="3">
        <f t="shared" si="0"/>
        <v>-34.5</v>
      </c>
      <c r="O6" s="3">
        <f t="shared" si="0"/>
        <v>-80.100000000000009</v>
      </c>
      <c r="P6" s="3">
        <f t="shared" si="0"/>
        <v>-29.1</v>
      </c>
      <c r="Q6" s="3">
        <f t="shared" si="0"/>
        <v>-52.5</v>
      </c>
      <c r="R6" s="3">
        <f t="shared" si="0"/>
        <v>-19.099999999999994</v>
      </c>
      <c r="S6" s="3">
        <f t="shared" si="0"/>
        <v>-56.4</v>
      </c>
      <c r="T6" s="3">
        <f t="shared" si="1"/>
        <v>-45.835714285714289</v>
      </c>
    </row>
    <row r="7" spans="1:24" ht="12.75">
      <c r="A7" s="2" t="s">
        <v>4</v>
      </c>
      <c r="B7" s="2"/>
      <c r="C7" s="3">
        <f t="shared" si="0"/>
        <v>-22.000000000000007</v>
      </c>
      <c r="D7" s="3">
        <f t="shared" si="0"/>
        <v>-43.5</v>
      </c>
      <c r="E7" s="3">
        <f t="shared" si="0"/>
        <v>-31.699999999999996</v>
      </c>
      <c r="F7" s="3">
        <f t="shared" si="0"/>
        <v>40.400000000000006</v>
      </c>
      <c r="G7" s="3">
        <f t="shared" si="0"/>
        <v>-45.3</v>
      </c>
      <c r="H7" s="3">
        <f t="shared" si="0"/>
        <v>82.999999999999986</v>
      </c>
      <c r="I7" s="3">
        <f t="shared" si="0"/>
        <v>120.3</v>
      </c>
      <c r="J7" s="3">
        <f t="shared" si="0"/>
        <v>9.5</v>
      </c>
      <c r="K7" s="3">
        <f t="shared" si="0"/>
        <v>-39.9</v>
      </c>
      <c r="L7" s="3">
        <f t="shared" si="0"/>
        <v>172.2</v>
      </c>
      <c r="M7" s="3">
        <f t="shared" ref="M7:R7" si="2">M30-M50</f>
        <v>34.700000000000003</v>
      </c>
      <c r="N7" s="3">
        <f t="shared" si="2"/>
        <v>53.8</v>
      </c>
      <c r="O7" s="3">
        <f t="shared" si="2"/>
        <v>-69.2</v>
      </c>
      <c r="P7" s="3">
        <f t="shared" si="2"/>
        <v>-52.400000000000006</v>
      </c>
      <c r="Q7" s="3">
        <f t="shared" si="2"/>
        <v>-51.199999999999996</v>
      </c>
      <c r="R7" s="3">
        <f t="shared" si="2"/>
        <v>-4.8000000000000043</v>
      </c>
      <c r="S7" s="3"/>
      <c r="T7" s="3">
        <f t="shared" si="1"/>
        <v>14.992857142857144</v>
      </c>
    </row>
    <row r="8" spans="1:24" ht="12.75">
      <c r="A8" s="2" t="s">
        <v>5</v>
      </c>
      <c r="B8" s="2"/>
      <c r="C8" s="3">
        <f t="shared" si="0"/>
        <v>-15.3</v>
      </c>
      <c r="D8" s="3">
        <f t="shared" si="0"/>
        <v>11.700000000000003</v>
      </c>
      <c r="E8" s="3">
        <f t="shared" si="0"/>
        <v>-24.900000000000002</v>
      </c>
      <c r="F8" s="3">
        <f t="shared" si="0"/>
        <v>18.900000000000006</v>
      </c>
      <c r="G8" s="3">
        <f t="shared" si="0"/>
        <v>-18.3</v>
      </c>
      <c r="H8" s="3">
        <f t="shared" si="0"/>
        <v>72.3</v>
      </c>
      <c r="I8" s="3">
        <f t="shared" si="0"/>
        <v>-27.000000000000004</v>
      </c>
      <c r="J8" s="3">
        <f t="shared" si="0"/>
        <v>-25.299999999999997</v>
      </c>
      <c r="K8" s="3">
        <f t="shared" si="0"/>
        <v>-11</v>
      </c>
      <c r="L8" s="3">
        <f t="shared" si="0"/>
        <v>19.700000000000003</v>
      </c>
      <c r="M8" s="3">
        <f t="shared" si="0"/>
        <v>81.599999999999994</v>
      </c>
      <c r="N8" s="3">
        <f t="shared" si="0"/>
        <v>-8</v>
      </c>
      <c r="O8" s="3">
        <f t="shared" si="0"/>
        <v>55.800000000000004</v>
      </c>
      <c r="P8" s="3">
        <f t="shared" si="0"/>
        <v>45.900000000000006</v>
      </c>
      <c r="Q8" s="3">
        <f t="shared" si="0"/>
        <v>22.200000000000003</v>
      </c>
      <c r="R8" s="3">
        <f t="shared" si="0"/>
        <v>41.099999999999994</v>
      </c>
      <c r="S8" s="3"/>
      <c r="T8" s="3">
        <f t="shared" si="1"/>
        <v>12.578571428571431</v>
      </c>
      <c r="W8" s="3"/>
      <c r="X8" s="3"/>
    </row>
    <row r="9" spans="1:24" ht="12.75">
      <c r="A9" s="2" t="s">
        <v>6</v>
      </c>
      <c r="B9" s="3">
        <f t="shared" ref="B9:G15" si="3">B32-B52</f>
        <v>3</v>
      </c>
      <c r="C9" s="3">
        <f t="shared" si="0"/>
        <v>32.299999999999997</v>
      </c>
      <c r="D9" s="3">
        <f t="shared" si="0"/>
        <v>49.300000000000004</v>
      </c>
      <c r="E9" s="3">
        <f t="shared" si="0"/>
        <v>54.199999999999996</v>
      </c>
      <c r="F9" s="3">
        <f t="shared" si="0"/>
        <v>30.7</v>
      </c>
      <c r="G9" s="3">
        <f t="shared" si="0"/>
        <v>40.499999999999993</v>
      </c>
      <c r="H9" s="3">
        <f t="shared" si="0"/>
        <v>141.69999999999999</v>
      </c>
      <c r="I9" s="3">
        <f t="shared" si="0"/>
        <v>100.5</v>
      </c>
      <c r="J9" s="3">
        <f t="shared" si="0"/>
        <v>52.9</v>
      </c>
      <c r="K9" s="3">
        <f t="shared" si="0"/>
        <v>42.3</v>
      </c>
      <c r="L9" s="3">
        <f t="shared" si="0"/>
        <v>-4.5</v>
      </c>
      <c r="M9" s="3">
        <f t="shared" si="0"/>
        <v>66.399999999999991</v>
      </c>
      <c r="N9" s="3">
        <f t="shared" si="0"/>
        <v>-2.0999999999999979</v>
      </c>
      <c r="O9" s="3">
        <f t="shared" si="0"/>
        <v>76.900000000000006</v>
      </c>
      <c r="P9" s="3">
        <f t="shared" si="0"/>
        <v>63.100000000000009</v>
      </c>
      <c r="Q9" s="3">
        <f t="shared" si="0"/>
        <v>39.900000000000006</v>
      </c>
      <c r="R9" s="3">
        <f t="shared" si="0"/>
        <v>15.199999999999996</v>
      </c>
      <c r="S9" s="3"/>
      <c r="T9" s="3">
        <f t="shared" si="1"/>
        <v>49.813333333333318</v>
      </c>
      <c r="W9" s="3"/>
      <c r="X9" s="3"/>
    </row>
    <row r="10" spans="1:24" ht="12.75">
      <c r="A10" s="2" t="s">
        <v>7</v>
      </c>
      <c r="B10" s="3">
        <f t="shared" si="3"/>
        <v>90</v>
      </c>
      <c r="C10" s="3">
        <f t="shared" si="0"/>
        <v>-7.3999999999999986</v>
      </c>
      <c r="D10" s="3">
        <f t="shared" si="0"/>
        <v>145.1</v>
      </c>
      <c r="E10" s="3">
        <f t="shared" si="0"/>
        <v>77.599999999999994</v>
      </c>
      <c r="F10" s="3">
        <f t="shared" si="0"/>
        <v>11.799999999999997</v>
      </c>
      <c r="G10" s="3">
        <f t="shared" si="0"/>
        <v>-9.1000000000000014</v>
      </c>
      <c r="H10" s="3">
        <f t="shared" si="0"/>
        <v>5.3000000000000043</v>
      </c>
      <c r="I10" s="3">
        <f t="shared" si="0"/>
        <v>-17.700000000000003</v>
      </c>
      <c r="J10" s="3">
        <f t="shared" si="0"/>
        <v>-9.8999999999999986</v>
      </c>
      <c r="K10" s="3">
        <f t="shared" si="0"/>
        <v>-14.099999999999998</v>
      </c>
      <c r="L10" s="3">
        <f t="shared" si="0"/>
        <v>26.4</v>
      </c>
      <c r="M10" s="3">
        <f t="shared" si="0"/>
        <v>15.300000000000004</v>
      </c>
      <c r="N10" s="3">
        <f t="shared" si="0"/>
        <v>112.9</v>
      </c>
      <c r="O10" s="3">
        <f t="shared" si="0"/>
        <v>18.400000000000006</v>
      </c>
      <c r="P10" s="3">
        <f t="shared" si="0"/>
        <v>76.900000000000006</v>
      </c>
      <c r="Q10" s="3">
        <f t="shared" si="0"/>
        <v>212.6</v>
      </c>
      <c r="R10" s="3">
        <f t="shared" si="0"/>
        <v>31</v>
      </c>
      <c r="S10" s="3"/>
      <c r="T10" s="3">
        <f t="shared" si="1"/>
        <v>34.766666666666659</v>
      </c>
      <c r="U10" s="3"/>
      <c r="W10" s="3"/>
      <c r="X10" s="3"/>
    </row>
    <row r="11" spans="1:24" ht="12.75">
      <c r="A11" s="2" t="s">
        <v>8</v>
      </c>
      <c r="B11" s="3">
        <f t="shared" si="3"/>
        <v>15.899999999999999</v>
      </c>
      <c r="C11" s="3">
        <f t="shared" si="0"/>
        <v>-18.399999999999999</v>
      </c>
      <c r="D11" s="3">
        <f t="shared" si="0"/>
        <v>6.3000000000000043</v>
      </c>
      <c r="E11" s="3">
        <f t="shared" si="0"/>
        <v>-3.7999999999999972</v>
      </c>
      <c r="F11" s="3">
        <f t="shared" si="0"/>
        <v>31.6</v>
      </c>
      <c r="G11" s="3">
        <f t="shared" si="0"/>
        <v>3.6000000000000014</v>
      </c>
      <c r="H11" s="3">
        <f t="shared" si="0"/>
        <v>23.800000000000004</v>
      </c>
      <c r="I11" s="3">
        <f t="shared" si="0"/>
        <v>-30.499999999999996</v>
      </c>
      <c r="J11" s="3">
        <f t="shared" si="0"/>
        <v>24.5</v>
      </c>
      <c r="K11" s="3">
        <f t="shared" si="0"/>
        <v>7.6999999999999957</v>
      </c>
      <c r="L11" s="3">
        <f t="shared" si="0"/>
        <v>20</v>
      </c>
      <c r="M11" s="3">
        <f t="shared" si="0"/>
        <v>12.5</v>
      </c>
      <c r="N11" s="3">
        <f t="shared" si="0"/>
        <v>-3.8999999999999986</v>
      </c>
      <c r="O11" s="3">
        <f t="shared" si="0"/>
        <v>-2.2999999999999972</v>
      </c>
      <c r="P11" s="3">
        <f t="shared" si="0"/>
        <v>57.099999999999994</v>
      </c>
      <c r="Q11" s="3">
        <f t="shared" si="0"/>
        <v>12.800000000000004</v>
      </c>
      <c r="R11" s="3">
        <f t="shared" si="0"/>
        <v>-24.500000000000004</v>
      </c>
      <c r="S11" s="3"/>
      <c r="T11" s="3">
        <f t="shared" si="1"/>
        <v>9.6066666666666674</v>
      </c>
      <c r="U11" s="3"/>
      <c r="W11" s="3"/>
      <c r="X11" s="3"/>
    </row>
    <row r="12" spans="1:24" ht="12.75">
      <c r="A12" s="2" t="s">
        <v>9</v>
      </c>
      <c r="B12" s="3">
        <f t="shared" si="3"/>
        <v>-12.199999999999996</v>
      </c>
      <c r="C12" s="3">
        <f t="shared" si="0"/>
        <v>-6.2999999999999972</v>
      </c>
      <c r="D12" s="3">
        <f t="shared" si="0"/>
        <v>-25.699999999999996</v>
      </c>
      <c r="E12" s="3">
        <f t="shared" si="0"/>
        <v>-49.300000000000004</v>
      </c>
      <c r="F12" s="3">
        <f t="shared" si="0"/>
        <v>-26.800000000000004</v>
      </c>
      <c r="G12" s="3">
        <f t="shared" si="0"/>
        <v>-63.499999999999993</v>
      </c>
      <c r="H12" s="3">
        <f t="shared" si="0"/>
        <v>43.999999999999993</v>
      </c>
      <c r="I12" s="3">
        <f t="shared" si="0"/>
        <v>-4.6999999999999957</v>
      </c>
      <c r="J12" s="3">
        <f t="shared" si="0"/>
        <v>18</v>
      </c>
      <c r="K12" s="3">
        <f t="shared" si="0"/>
        <v>-17</v>
      </c>
      <c r="L12" s="3">
        <f t="shared" si="0"/>
        <v>10.399999999999991</v>
      </c>
      <c r="M12" s="3">
        <f t="shared" si="0"/>
        <v>-11.200000000000003</v>
      </c>
      <c r="N12" s="3">
        <f t="shared" si="0"/>
        <v>9.9999999999994316E-2</v>
      </c>
      <c r="O12" s="3">
        <f t="shared" si="0"/>
        <v>-9.3999999999999915</v>
      </c>
      <c r="P12" s="3">
        <f t="shared" si="0"/>
        <v>-25.800000000000004</v>
      </c>
      <c r="Q12" s="3">
        <f t="shared" si="0"/>
        <v>13.000000000000007</v>
      </c>
      <c r="R12" s="3">
        <f t="shared" si="0"/>
        <v>-2.3000000000000043</v>
      </c>
      <c r="S12" s="3"/>
      <c r="T12" s="3">
        <f t="shared" si="1"/>
        <v>-11.960000000000003</v>
      </c>
      <c r="U12" s="3"/>
      <c r="W12" s="12"/>
      <c r="X12" s="12"/>
    </row>
    <row r="13" spans="1:24" ht="12.75">
      <c r="A13" s="2" t="s">
        <v>10</v>
      </c>
      <c r="B13" s="3">
        <f t="shared" si="3"/>
        <v>-46.3</v>
      </c>
      <c r="C13" s="3">
        <f t="shared" si="0"/>
        <v>-79.8</v>
      </c>
      <c r="D13" s="3">
        <f t="shared" si="0"/>
        <v>46.3</v>
      </c>
      <c r="E13" s="3">
        <f t="shared" si="0"/>
        <v>-55.500000000000007</v>
      </c>
      <c r="F13" s="3">
        <f t="shared" si="0"/>
        <v>-45.7</v>
      </c>
      <c r="G13" s="3">
        <f t="shared" si="0"/>
        <v>69.5</v>
      </c>
      <c r="H13" s="3">
        <f t="shared" si="0"/>
        <v>-42</v>
      </c>
      <c r="I13" s="3">
        <f t="shared" si="0"/>
        <v>-59.6</v>
      </c>
      <c r="J13" s="3">
        <f t="shared" si="0"/>
        <v>-97.1</v>
      </c>
      <c r="K13" s="3">
        <f t="shared" si="0"/>
        <v>-40.799999999999997</v>
      </c>
      <c r="L13" s="3">
        <f t="shared" si="0"/>
        <v>-36.6</v>
      </c>
      <c r="M13" s="3">
        <f t="shared" si="0"/>
        <v>-61.800000000000004</v>
      </c>
      <c r="N13" s="3">
        <f t="shared" si="0"/>
        <v>-44.2</v>
      </c>
      <c r="O13" s="3">
        <f t="shared" si="0"/>
        <v>-71.400000000000006</v>
      </c>
      <c r="P13" s="3">
        <f t="shared" si="0"/>
        <v>-42.5</v>
      </c>
      <c r="Q13" s="3">
        <f t="shared" si="0"/>
        <v>-75.7</v>
      </c>
      <c r="R13" s="3">
        <f t="shared" si="0"/>
        <v>-39.699999999999996</v>
      </c>
      <c r="S13" s="3"/>
      <c r="T13" s="3">
        <f t="shared" si="1"/>
        <v>-40.5</v>
      </c>
      <c r="U13" s="3"/>
    </row>
    <row r="14" spans="1:24" ht="12.75">
      <c r="A14" s="2" t="s">
        <v>11</v>
      </c>
      <c r="B14" s="3">
        <f t="shared" si="3"/>
        <v>-59.7</v>
      </c>
      <c r="C14" s="3">
        <f t="shared" si="0"/>
        <v>-154.19999999999999</v>
      </c>
      <c r="D14" s="3">
        <f t="shared" si="0"/>
        <v>-72.7</v>
      </c>
      <c r="E14" s="3">
        <f t="shared" si="0"/>
        <v>52.8</v>
      </c>
      <c r="F14" s="3">
        <f t="shared" si="0"/>
        <v>-95.6</v>
      </c>
      <c r="G14" s="3">
        <f t="shared" si="0"/>
        <v>21.300000000000011</v>
      </c>
      <c r="H14" s="3">
        <f t="shared" si="0"/>
        <v>27.5</v>
      </c>
      <c r="I14" s="3">
        <f t="shared" si="0"/>
        <v>-91</v>
      </c>
      <c r="J14" s="3">
        <f t="shared" si="0"/>
        <v>-114.9</v>
      </c>
      <c r="K14" s="3">
        <f t="shared" si="0"/>
        <v>-32.099999999999994</v>
      </c>
      <c r="L14" s="3">
        <f t="shared" si="0"/>
        <v>-104.6</v>
      </c>
      <c r="M14" s="3">
        <f t="shared" si="0"/>
        <v>-22</v>
      </c>
      <c r="N14" s="3">
        <f t="shared" si="0"/>
        <v>-78.199999999999989</v>
      </c>
      <c r="O14" s="3">
        <f t="shared" si="0"/>
        <v>15.700000000000003</v>
      </c>
      <c r="P14" s="3">
        <f t="shared" si="0"/>
        <v>-91</v>
      </c>
      <c r="Q14" s="3">
        <f t="shared" si="0"/>
        <v>-41.099999999999994</v>
      </c>
      <c r="R14" s="3">
        <f t="shared" si="0"/>
        <v>-80.899999999999991</v>
      </c>
      <c r="S14" s="3"/>
      <c r="T14" s="3">
        <f t="shared" si="1"/>
        <v>-53.24666666666667</v>
      </c>
      <c r="U14" s="3"/>
    </row>
    <row r="15" spans="1:24" ht="12.75">
      <c r="A15" s="2" t="s">
        <v>12</v>
      </c>
      <c r="B15" s="3">
        <f t="shared" si="3"/>
        <v>-102.89999999999999</v>
      </c>
      <c r="C15" s="3">
        <f t="shared" si="3"/>
        <v>-137.19999999999999</v>
      </c>
      <c r="D15" s="3">
        <f t="shared" si="3"/>
        <v>-95.9</v>
      </c>
      <c r="E15" s="3">
        <f t="shared" si="3"/>
        <v>-86.1</v>
      </c>
      <c r="F15" s="3">
        <f t="shared" si="3"/>
        <v>-145.79999999999998</v>
      </c>
      <c r="G15" s="3">
        <f t="shared" si="3"/>
        <v>-56</v>
      </c>
      <c r="H15" s="3">
        <f t="shared" ref="H15:N15" si="4">H38-H58</f>
        <v>-106.4</v>
      </c>
      <c r="I15" s="3">
        <f t="shared" si="4"/>
        <v>-70.7</v>
      </c>
      <c r="J15" s="3">
        <f t="shared" si="4"/>
        <v>-111.60000000000001</v>
      </c>
      <c r="K15" s="3">
        <f t="shared" si="4"/>
        <v>-99.5</v>
      </c>
      <c r="L15" s="3">
        <f t="shared" si="4"/>
        <v>-94.999999999999986</v>
      </c>
      <c r="M15" s="3">
        <f t="shared" si="4"/>
        <v>10.5</v>
      </c>
      <c r="N15" s="3">
        <f t="shared" si="4"/>
        <v>-47.100000000000009</v>
      </c>
      <c r="O15" s="3">
        <f t="shared" ref="O15:P15" si="5">O38-O58</f>
        <v>-98.600000000000009</v>
      </c>
      <c r="P15" s="3">
        <f t="shared" si="5"/>
        <v>-12.5</v>
      </c>
      <c r="Q15" s="3">
        <f t="shared" ref="Q15:R15" si="6">Q38-Q58</f>
        <v>-36.799999999999997</v>
      </c>
      <c r="R15" s="3">
        <f t="shared" si="6"/>
        <v>-100.9</v>
      </c>
      <c r="S15" s="3"/>
      <c r="T15" s="3">
        <f t="shared" si="1"/>
        <v>-83.653333333333322</v>
      </c>
      <c r="U15" s="3"/>
    </row>
    <row r="16" spans="1:24" ht="12.75">
      <c r="A16" s="2" t="s">
        <v>16</v>
      </c>
      <c r="B16" s="3"/>
      <c r="C16" s="3">
        <f>SUM(C4:C15)</f>
        <v>-548.1</v>
      </c>
      <c r="D16" s="3">
        <f>SUM(D4:D15)</f>
        <v>-260</v>
      </c>
      <c r="E16" s="3">
        <f>SUM(E4:E15)</f>
        <v>-303</v>
      </c>
      <c r="F16" s="3">
        <f>SUM(F4:F15)</f>
        <v>-363.69999999999993</v>
      </c>
      <c r="G16" s="3">
        <f t="shared" ref="G16:T16" si="7">SUM(G4:G15)</f>
        <v>-398.1</v>
      </c>
      <c r="H16" s="3">
        <f t="shared" si="7"/>
        <v>59.099999999999966</v>
      </c>
      <c r="I16" s="3">
        <f t="shared" si="7"/>
        <v>-226</v>
      </c>
      <c r="J16" s="3">
        <f t="shared" si="7"/>
        <v>-504</v>
      </c>
      <c r="K16" s="3">
        <f t="shared" si="7"/>
        <v>-343.70000000000005</v>
      </c>
      <c r="L16" s="3">
        <f t="shared" si="7"/>
        <v>-127.10000000000004</v>
      </c>
      <c r="M16" s="3">
        <f t="shared" si="7"/>
        <v>181.2</v>
      </c>
      <c r="N16" s="3">
        <f t="shared" si="7"/>
        <v>-317.90000000000003</v>
      </c>
      <c r="O16" s="3">
        <f t="shared" ref="O16:P16" si="8">SUM(O4:O15)</f>
        <v>-393.3</v>
      </c>
      <c r="P16" s="3">
        <f t="shared" si="8"/>
        <v>-226.5</v>
      </c>
      <c r="Q16" s="3">
        <f t="shared" ref="Q16:R16" si="9">SUM(Q4:Q15)</f>
        <v>9.1000000000000512</v>
      </c>
      <c r="R16" s="3">
        <f t="shared" si="9"/>
        <v>-248.70000000000002</v>
      </c>
      <c r="S16" s="3"/>
      <c r="T16" s="3">
        <f t="shared" si="7"/>
        <v>-270.58047619047619</v>
      </c>
      <c r="U16" s="3"/>
    </row>
    <row r="17" spans="1:73" ht="12.75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73" ht="12.75">
      <c r="A18" s="2" t="s">
        <v>43</v>
      </c>
      <c r="C18" s="9">
        <f>SUM(B10:B15,C4:C9)</f>
        <v>-260</v>
      </c>
      <c r="D18" s="9">
        <f t="shared" ref="D18:I18" si="10">SUM(C10:C15,D4:D9)</f>
        <v>-666.69999999999993</v>
      </c>
      <c r="E18" s="9">
        <f t="shared" si="10"/>
        <v>-235.3</v>
      </c>
      <c r="F18" s="9">
        <f t="shared" si="10"/>
        <v>-157.50000000000003</v>
      </c>
      <c r="G18" s="9">
        <f t="shared" si="10"/>
        <v>-634.4</v>
      </c>
      <c r="H18" s="9"/>
      <c r="I18" s="9">
        <f t="shared" si="10"/>
        <v>0.39999999999996305</v>
      </c>
      <c r="J18" s="9">
        <f t="shared" ref="J18:R18" si="11">SUM(I10:I15,J4:J9)</f>
        <v>-487.19999999999993</v>
      </c>
      <c r="K18" s="9">
        <f t="shared" si="11"/>
        <v>-438.9</v>
      </c>
      <c r="L18" s="9">
        <f t="shared" si="11"/>
        <v>-143.50000000000006</v>
      </c>
      <c r="M18" s="9">
        <f t="shared" si="11"/>
        <v>58.500000000000014</v>
      </c>
      <c r="N18" s="9">
        <f t="shared" si="11"/>
        <v>-314.2</v>
      </c>
      <c r="O18" s="9">
        <f t="shared" si="11"/>
        <v>-306.10000000000002</v>
      </c>
      <c r="P18" s="9">
        <f t="shared" si="11"/>
        <v>-336.30000000000007</v>
      </c>
      <c r="Q18" s="9">
        <f t="shared" si="11"/>
        <v>-113.49999999999997</v>
      </c>
      <c r="R18" s="9">
        <f t="shared" si="11"/>
        <v>53.399999999999991</v>
      </c>
      <c r="S18" s="9"/>
      <c r="T18" s="3">
        <f t="shared" ref="T18:T21" si="12">AVERAGE(B18:O18)</f>
        <v>-298.74166666666667</v>
      </c>
    </row>
    <row r="19" spans="1:73" ht="12.75">
      <c r="A19" s="2" t="s">
        <v>49</v>
      </c>
      <c r="B19" s="3"/>
      <c r="C19" s="3">
        <f>SUM(B12:B15,C4:C7)</f>
        <v>-382.9</v>
      </c>
      <c r="D19" s="13">
        <f t="shared" ref="D19:I19" si="13">SUM(C12:C15,D4:D7)</f>
        <v>-701.9</v>
      </c>
      <c r="E19" s="3">
        <f t="shared" si="13"/>
        <v>-416.00000000000006</v>
      </c>
      <c r="F19" s="3">
        <f t="shared" si="13"/>
        <v>-280.89999999999998</v>
      </c>
      <c r="G19" s="3">
        <f t="shared" si="13"/>
        <v>-700</v>
      </c>
      <c r="H19" s="3"/>
      <c r="I19" s="3">
        <f t="shared" si="13"/>
        <v>-102.2</v>
      </c>
      <c r="J19" s="3">
        <f t="shared" ref="J19:R19" si="14">SUM(I12:I15,J4:J7)</f>
        <v>-466.59999999999997</v>
      </c>
      <c r="K19" s="3">
        <f t="shared" si="14"/>
        <v>-484.8</v>
      </c>
      <c r="L19" s="3">
        <f t="shared" si="14"/>
        <v>-152.30000000000001</v>
      </c>
      <c r="M19" s="3">
        <f t="shared" si="14"/>
        <v>-135.90000000000003</v>
      </c>
      <c r="N19" s="3">
        <f t="shared" si="14"/>
        <v>-331.9</v>
      </c>
      <c r="O19" s="3">
        <f t="shared" si="14"/>
        <v>-547.80000000000007</v>
      </c>
      <c r="P19" s="3">
        <f t="shared" si="14"/>
        <v>-461.4</v>
      </c>
      <c r="Q19" s="3">
        <f t="shared" si="14"/>
        <v>-309.60000000000002</v>
      </c>
      <c r="R19" s="3">
        <f t="shared" si="14"/>
        <v>-228.29999999999998</v>
      </c>
      <c r="S19" s="3"/>
      <c r="T19" s="3">
        <f t="shared" si="12"/>
        <v>-391.93333333333334</v>
      </c>
      <c r="U19" s="12"/>
    </row>
    <row r="20" spans="1:73" ht="12.75">
      <c r="A20" s="2" t="s">
        <v>50</v>
      </c>
      <c r="B20" s="3"/>
      <c r="C20" s="3">
        <f t="shared" ref="C20:K20" si="15">SUM(B15,C4:C5)</f>
        <v>-203.39999999999998</v>
      </c>
      <c r="D20" s="3">
        <f t="shared" si="15"/>
        <v>-350.09999999999997</v>
      </c>
      <c r="E20" s="3">
        <f t="shared" si="15"/>
        <v>-283.60000000000002</v>
      </c>
      <c r="F20" s="3">
        <f t="shared" si="15"/>
        <v>-200.39999999999998</v>
      </c>
      <c r="G20" s="3">
        <f t="shared" si="15"/>
        <v>-392.90000000000003</v>
      </c>
      <c r="H20" s="3"/>
      <c r="I20" s="3">
        <f t="shared" si="15"/>
        <v>-219.3</v>
      </c>
      <c r="J20" s="3">
        <f t="shared" si="15"/>
        <v>-270.89999999999998</v>
      </c>
      <c r="K20" s="3">
        <f t="shared" si="15"/>
        <v>-228.10000000000002</v>
      </c>
      <c r="L20" s="3">
        <f t="shared" ref="L20:R20" si="16">SUM(K15,L4:L5)</f>
        <v>-228.3</v>
      </c>
      <c r="M20" s="3">
        <f t="shared" si="16"/>
        <v>-21.59999999999998</v>
      </c>
      <c r="N20" s="3">
        <f t="shared" si="16"/>
        <v>-256.2</v>
      </c>
      <c r="O20" s="3">
        <f t="shared" si="16"/>
        <v>-276.2</v>
      </c>
      <c r="P20" s="3">
        <f t="shared" si="16"/>
        <v>-314.8</v>
      </c>
      <c r="Q20" s="3">
        <f t="shared" si="16"/>
        <v>-46.59999999999998</v>
      </c>
      <c r="R20" s="3">
        <f t="shared" si="16"/>
        <v>-100.6</v>
      </c>
      <c r="S20" s="3"/>
      <c r="T20" s="3">
        <f t="shared" si="12"/>
        <v>-244.24999999999997</v>
      </c>
    </row>
    <row r="21" spans="1:73" ht="12.75">
      <c r="A21" s="2" t="s">
        <v>51</v>
      </c>
      <c r="B21" s="9">
        <f>SUM(B12:B15)</f>
        <v>-221.09999999999997</v>
      </c>
      <c r="C21" s="9">
        <f t="shared" ref="C21:R21" si="17">SUM(C12:C15)</f>
        <v>-377.5</v>
      </c>
      <c r="D21" s="9">
        <f t="shared" si="17"/>
        <v>-148</v>
      </c>
      <c r="E21" s="9">
        <f t="shared" si="17"/>
        <v>-138.10000000000002</v>
      </c>
      <c r="F21" s="9">
        <f t="shared" si="17"/>
        <v>-313.89999999999998</v>
      </c>
      <c r="G21" s="9">
        <f t="shared" si="17"/>
        <v>-28.699999999999982</v>
      </c>
      <c r="H21" s="9">
        <f t="shared" si="17"/>
        <v>-76.900000000000006</v>
      </c>
      <c r="I21" s="9">
        <f t="shared" si="17"/>
        <v>-226</v>
      </c>
      <c r="J21" s="9">
        <f t="shared" si="17"/>
        <v>-305.60000000000002</v>
      </c>
      <c r="K21" s="9">
        <f t="shared" si="17"/>
        <v>-189.39999999999998</v>
      </c>
      <c r="L21" s="9">
        <f t="shared" si="17"/>
        <v>-225.8</v>
      </c>
      <c r="M21" s="9">
        <f t="shared" si="17"/>
        <v>-84.5</v>
      </c>
      <c r="N21" s="9">
        <f t="shared" si="17"/>
        <v>-169.4</v>
      </c>
      <c r="O21" s="9">
        <f t="shared" si="17"/>
        <v>-163.69999999999999</v>
      </c>
      <c r="P21" s="9">
        <f t="shared" si="17"/>
        <v>-171.8</v>
      </c>
      <c r="Q21" s="9">
        <f t="shared" si="17"/>
        <v>-140.59999999999997</v>
      </c>
      <c r="R21" s="9">
        <f t="shared" si="17"/>
        <v>-223.8</v>
      </c>
      <c r="S21" s="9"/>
      <c r="T21" s="3">
        <f t="shared" si="12"/>
        <v>-190.61428571428573</v>
      </c>
    </row>
    <row r="22" spans="1:73" ht="12.75">
      <c r="A22" s="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3"/>
    </row>
    <row r="23" spans="1:73" ht="12.75"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4"/>
    </row>
    <row r="24" spans="1:73" ht="12.75">
      <c r="A24" s="2" t="s">
        <v>59</v>
      </c>
      <c r="B24" s="2"/>
      <c r="C24" s="2"/>
      <c r="D24" s="2"/>
      <c r="E24" s="2"/>
      <c r="F24" s="2"/>
      <c r="G24" s="2"/>
      <c r="H24" s="2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</row>
    <row r="25" spans="1:73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 t="s">
        <v>48</v>
      </c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</row>
    <row r="26" spans="1:73" ht="12.75">
      <c r="B26" s="2">
        <v>1996</v>
      </c>
      <c r="C26" s="2">
        <v>1997</v>
      </c>
      <c r="D26" s="2">
        <v>1998</v>
      </c>
      <c r="E26" s="2">
        <v>1999</v>
      </c>
      <c r="F26" s="2">
        <v>2000</v>
      </c>
      <c r="G26" s="2">
        <v>2001</v>
      </c>
      <c r="H26" s="2">
        <v>2013</v>
      </c>
      <c r="I26" s="14">
        <v>2014</v>
      </c>
      <c r="J26" s="14">
        <v>2015</v>
      </c>
      <c r="K26" s="2">
        <v>2016</v>
      </c>
      <c r="L26" s="2">
        <v>2017</v>
      </c>
      <c r="M26" s="2">
        <v>2018</v>
      </c>
      <c r="N26" s="2">
        <v>2019</v>
      </c>
      <c r="O26" s="2">
        <v>2020</v>
      </c>
      <c r="P26" s="2">
        <v>2021</v>
      </c>
      <c r="Q26" s="2">
        <v>2022</v>
      </c>
      <c r="R26" s="2">
        <v>2023</v>
      </c>
      <c r="S26" s="2">
        <v>2024</v>
      </c>
      <c r="T26" s="18" t="s">
        <v>0</v>
      </c>
    </row>
    <row r="27" spans="1:73" ht="12.75">
      <c r="A27" s="2" t="s">
        <v>1</v>
      </c>
      <c r="B27" s="3">
        <v>17.3</v>
      </c>
      <c r="C27" s="3">
        <v>74.099999999999994</v>
      </c>
      <c r="D27" s="2">
        <v>19.3</v>
      </c>
      <c r="E27" s="2">
        <v>46.6</v>
      </c>
      <c r="F27" s="2">
        <v>79.2</v>
      </c>
      <c r="G27" s="2">
        <v>2.2000000000000002</v>
      </c>
      <c r="H27" s="3">
        <v>63</v>
      </c>
      <c r="I27" s="3">
        <v>85.2</v>
      </c>
      <c r="J27" s="3">
        <v>3</v>
      </c>
      <c r="K27" s="3">
        <v>119.4</v>
      </c>
      <c r="L27" s="3">
        <v>18.5</v>
      </c>
      <c r="M27" s="3">
        <v>116.6</v>
      </c>
      <c r="N27" s="3">
        <v>5.8</v>
      </c>
      <c r="O27" s="3">
        <v>6.2</v>
      </c>
      <c r="P27" s="3">
        <v>17.899999999999999</v>
      </c>
      <c r="Q27" s="3">
        <v>9.4</v>
      </c>
      <c r="R27" s="3">
        <v>67.400000000000006</v>
      </c>
      <c r="S27" s="3">
        <v>17.600000000000001</v>
      </c>
      <c r="T27" s="3">
        <f>AVERAGE(B27:S27)</f>
        <v>42.705555555555549</v>
      </c>
    </row>
    <row r="28" spans="1:73" ht="12.75">
      <c r="A28" s="2" t="s">
        <v>2</v>
      </c>
      <c r="B28" s="3">
        <v>56.4</v>
      </c>
      <c r="C28" s="3">
        <v>40</v>
      </c>
      <c r="D28" s="2">
        <v>46.5</v>
      </c>
      <c r="E28" s="2">
        <v>13.3</v>
      </c>
      <c r="F28" s="2">
        <v>24</v>
      </c>
      <c r="G28" s="2">
        <v>5.6</v>
      </c>
      <c r="H28" s="3">
        <v>23</v>
      </c>
      <c r="I28" s="3">
        <v>17.8</v>
      </c>
      <c r="J28" s="3">
        <v>24</v>
      </c>
      <c r="K28" s="3">
        <v>19.8</v>
      </c>
      <c r="L28" s="3">
        <v>110.6</v>
      </c>
      <c r="M28" s="3">
        <v>186</v>
      </c>
      <c r="N28" s="3">
        <v>18.2</v>
      </c>
      <c r="O28" s="3">
        <v>12.4</v>
      </c>
      <c r="P28" s="3">
        <v>22.8</v>
      </c>
      <c r="Q28" s="3">
        <v>168</v>
      </c>
      <c r="R28" s="3">
        <v>73.599999999999994</v>
      </c>
      <c r="S28" s="3">
        <v>21</v>
      </c>
      <c r="T28" s="3">
        <f>AVERAGE(B28:S28)</f>
        <v>49.055555555555557</v>
      </c>
    </row>
    <row r="29" spans="1:73" ht="12.75">
      <c r="A29" s="2" t="s">
        <v>3</v>
      </c>
      <c r="B29" s="3">
        <v>72.5</v>
      </c>
      <c r="C29" s="3">
        <v>47.1</v>
      </c>
      <c r="D29" s="2">
        <v>46</v>
      </c>
      <c r="E29" s="2">
        <v>44.2</v>
      </c>
      <c r="F29" s="2">
        <v>26</v>
      </c>
      <c r="G29" s="2">
        <v>11.8</v>
      </c>
      <c r="H29" s="3">
        <v>34.799999999999997</v>
      </c>
      <c r="I29" s="3">
        <v>40.799999999999997</v>
      </c>
      <c r="J29" s="3">
        <v>32.6</v>
      </c>
      <c r="K29" s="3">
        <v>74.2</v>
      </c>
      <c r="L29" s="3">
        <v>69.400000000000006</v>
      </c>
      <c r="M29" s="3">
        <v>73.2</v>
      </c>
      <c r="N29" s="3">
        <v>54.2</v>
      </c>
      <c r="O29" s="3">
        <v>14.8</v>
      </c>
      <c r="P29" s="3">
        <v>58.4</v>
      </c>
      <c r="Q29" s="3">
        <v>25.2</v>
      </c>
      <c r="R29" s="3">
        <v>66.2</v>
      </c>
      <c r="S29" s="3">
        <v>35.6</v>
      </c>
      <c r="T29" s="3">
        <f>AVERAGE(B29:S29)</f>
        <v>45.944444444444457</v>
      </c>
    </row>
    <row r="30" spans="1:73" ht="12.75">
      <c r="A30" s="2" t="s">
        <v>4</v>
      </c>
      <c r="B30" s="3">
        <v>47.8</v>
      </c>
      <c r="C30" s="3">
        <v>43.4</v>
      </c>
      <c r="D30" s="2">
        <v>22</v>
      </c>
      <c r="E30" s="2">
        <v>24.6</v>
      </c>
      <c r="F30" s="2">
        <v>94.2</v>
      </c>
      <c r="G30" s="2">
        <v>20.8</v>
      </c>
      <c r="H30" s="3">
        <v>135.19999999999999</v>
      </c>
      <c r="I30" s="3">
        <v>160.6</v>
      </c>
      <c r="J30" s="3">
        <v>62</v>
      </c>
      <c r="K30" s="3">
        <v>28.4</v>
      </c>
      <c r="L30" s="3">
        <v>223</v>
      </c>
      <c r="M30" s="3">
        <v>97.4</v>
      </c>
      <c r="N30" s="3">
        <v>110.8</v>
      </c>
      <c r="O30" s="3">
        <v>7</v>
      </c>
      <c r="P30" s="3">
        <v>12</v>
      </c>
      <c r="Q30" s="3">
        <v>9.6</v>
      </c>
      <c r="R30" s="3">
        <v>47.4</v>
      </c>
      <c r="S30" s="3"/>
      <c r="T30" s="3">
        <f t="shared" ref="T29:T32" si="18">AVERAGE(B30:R30)</f>
        <v>67.423529411764704</v>
      </c>
    </row>
    <row r="31" spans="1:73" ht="12.75">
      <c r="A31" s="2" t="s">
        <v>5</v>
      </c>
      <c r="B31" s="3">
        <v>40.1</v>
      </c>
      <c r="C31" s="3">
        <v>27.8</v>
      </c>
      <c r="D31" s="2">
        <v>49.6</v>
      </c>
      <c r="E31" s="2">
        <v>18.7</v>
      </c>
      <c r="F31" s="2">
        <v>57.2</v>
      </c>
      <c r="G31" s="2">
        <v>26.8</v>
      </c>
      <c r="H31" s="3">
        <v>106.8</v>
      </c>
      <c r="I31" s="3">
        <v>16.2</v>
      </c>
      <c r="J31" s="3">
        <v>20.6</v>
      </c>
      <c r="K31" s="3">
        <v>40.200000000000003</v>
      </c>
      <c r="L31" s="3">
        <v>62</v>
      </c>
      <c r="M31" s="3">
        <v>122</v>
      </c>
      <c r="N31" s="3">
        <v>44</v>
      </c>
      <c r="O31" s="3">
        <v>99.4</v>
      </c>
      <c r="P31" s="3">
        <v>85.4</v>
      </c>
      <c r="Q31" s="3">
        <v>63.6</v>
      </c>
      <c r="R31" s="3">
        <v>76.599999999999994</v>
      </c>
      <c r="S31" s="3"/>
      <c r="T31" s="3">
        <f t="shared" si="18"/>
        <v>56.294117647058826</v>
      </c>
    </row>
    <row r="32" spans="1:73" ht="12.75">
      <c r="A32" s="2" t="s">
        <v>6</v>
      </c>
      <c r="B32" s="3">
        <v>34</v>
      </c>
      <c r="C32" s="3">
        <v>62.9</v>
      </c>
      <c r="D32" s="2">
        <v>75.900000000000006</v>
      </c>
      <c r="E32" s="2">
        <v>81.8</v>
      </c>
      <c r="F32" s="2">
        <v>58.4</v>
      </c>
      <c r="G32" s="2">
        <v>74.599999999999994</v>
      </c>
      <c r="H32" s="3">
        <v>163.19999999999999</v>
      </c>
      <c r="I32" s="3">
        <v>127</v>
      </c>
      <c r="J32" s="3">
        <v>85.8</v>
      </c>
      <c r="K32" s="3">
        <v>75.599999999999994</v>
      </c>
      <c r="L32" s="3">
        <v>26.8</v>
      </c>
      <c r="M32" s="3">
        <v>93.6</v>
      </c>
      <c r="N32" s="3">
        <v>29.6</v>
      </c>
      <c r="O32" s="3">
        <v>105.2</v>
      </c>
      <c r="P32" s="3">
        <v>89.4</v>
      </c>
      <c r="Q32" s="3">
        <v>69.400000000000006</v>
      </c>
      <c r="R32" s="3">
        <v>41.8</v>
      </c>
      <c r="S32" s="3"/>
      <c r="T32" s="3">
        <f t="shared" si="18"/>
        <v>76.17647058823529</v>
      </c>
    </row>
    <row r="33" spans="1:30" ht="12.75">
      <c r="A33" s="2" t="s">
        <v>7</v>
      </c>
      <c r="B33" s="3">
        <v>116.2</v>
      </c>
      <c r="C33" s="3">
        <v>30.4</v>
      </c>
      <c r="D33" s="2">
        <v>174.1</v>
      </c>
      <c r="E33" s="2">
        <v>105</v>
      </c>
      <c r="F33" s="2">
        <v>42.4</v>
      </c>
      <c r="G33" s="2">
        <v>23.4</v>
      </c>
      <c r="H33" s="3">
        <v>41.6</v>
      </c>
      <c r="I33" s="3">
        <v>12.4</v>
      </c>
      <c r="J33" s="3">
        <v>21.6</v>
      </c>
      <c r="K33" s="3">
        <v>28.8</v>
      </c>
      <c r="L33" s="3">
        <v>60.4</v>
      </c>
      <c r="M33" s="3">
        <v>46.2</v>
      </c>
      <c r="N33" s="3">
        <v>151</v>
      </c>
      <c r="O33" s="3">
        <v>52.2</v>
      </c>
      <c r="P33" s="3">
        <v>107.8</v>
      </c>
      <c r="Q33" s="3">
        <v>239.4</v>
      </c>
      <c r="R33" s="3">
        <v>67.2</v>
      </c>
      <c r="S33" s="3"/>
      <c r="T33" s="3">
        <f t="shared" ref="T33:T38" si="19">AVERAGE(B33:R33)</f>
        <v>77.652941176470577</v>
      </c>
    </row>
    <row r="34" spans="1:30" ht="12.75">
      <c r="A34" s="2" t="s">
        <v>8</v>
      </c>
      <c r="B34" s="3">
        <v>63.4</v>
      </c>
      <c r="C34" s="3">
        <v>35.6</v>
      </c>
      <c r="D34" s="2">
        <v>49.1</v>
      </c>
      <c r="E34" s="2">
        <v>40</v>
      </c>
      <c r="F34" s="2">
        <v>72.2</v>
      </c>
      <c r="G34" s="2">
        <v>52</v>
      </c>
      <c r="H34" s="3">
        <v>64.2</v>
      </c>
      <c r="I34" s="3">
        <v>9.8000000000000007</v>
      </c>
      <c r="J34" s="3">
        <v>65.8</v>
      </c>
      <c r="K34" s="3">
        <v>52.8</v>
      </c>
      <c r="L34" s="3">
        <v>71.2</v>
      </c>
      <c r="M34" s="3">
        <v>57.4</v>
      </c>
      <c r="N34" s="3">
        <v>49.4</v>
      </c>
      <c r="O34" s="3">
        <v>50</v>
      </c>
      <c r="P34" s="3">
        <v>96.8</v>
      </c>
      <c r="Q34" s="3">
        <v>57.6</v>
      </c>
      <c r="R34" s="3">
        <v>23.2</v>
      </c>
      <c r="S34" s="3"/>
      <c r="T34" s="3">
        <f t="shared" si="19"/>
        <v>53.558823529411768</v>
      </c>
    </row>
    <row r="35" spans="1:30" ht="12.75">
      <c r="A35" s="2" t="s">
        <v>9</v>
      </c>
      <c r="B35" s="3">
        <v>53.6</v>
      </c>
      <c r="C35" s="3">
        <v>50.1</v>
      </c>
      <c r="D35" s="2">
        <v>48.1</v>
      </c>
      <c r="E35" s="2">
        <v>25.9</v>
      </c>
      <c r="F35" s="2">
        <v>41.4</v>
      </c>
      <c r="G35" s="2">
        <v>12.6</v>
      </c>
      <c r="H35" s="3">
        <v>100.6</v>
      </c>
      <c r="I35" s="3">
        <v>53.6</v>
      </c>
      <c r="J35" s="3">
        <v>82.8</v>
      </c>
      <c r="K35" s="3">
        <v>39.200000000000003</v>
      </c>
      <c r="L35" s="3">
        <v>75.599999999999994</v>
      </c>
      <c r="M35" s="3">
        <v>56.2</v>
      </c>
      <c r="N35" s="3">
        <v>68</v>
      </c>
      <c r="O35" s="3">
        <v>66.2</v>
      </c>
      <c r="P35" s="3">
        <v>39.6</v>
      </c>
      <c r="Q35" s="3">
        <v>71.400000000000006</v>
      </c>
      <c r="R35" s="3">
        <v>62.4</v>
      </c>
      <c r="S35" s="3"/>
      <c r="T35" s="3">
        <f t="shared" si="19"/>
        <v>55.723529411764709</v>
      </c>
    </row>
    <row r="36" spans="1:30" ht="12.75">
      <c r="A36" s="2" t="s">
        <v>10</v>
      </c>
      <c r="B36" s="3">
        <v>55</v>
      </c>
      <c r="C36" s="3">
        <v>26.5</v>
      </c>
      <c r="D36" s="2">
        <v>144.5</v>
      </c>
      <c r="E36" s="2">
        <v>42.4</v>
      </c>
      <c r="F36" s="2">
        <v>57.8</v>
      </c>
      <c r="G36" s="2">
        <v>161</v>
      </c>
      <c r="H36" s="3">
        <v>48.2</v>
      </c>
      <c r="I36" s="3">
        <v>34.4</v>
      </c>
      <c r="J36" s="3">
        <v>13.5</v>
      </c>
      <c r="K36" s="3">
        <v>60.8</v>
      </c>
      <c r="L36" s="3">
        <v>58.6</v>
      </c>
      <c r="M36" s="3">
        <v>39.6</v>
      </c>
      <c r="N36" s="3">
        <v>49.8</v>
      </c>
      <c r="O36" s="3">
        <v>27.8</v>
      </c>
      <c r="P36" s="3">
        <v>45.8</v>
      </c>
      <c r="Q36" s="3">
        <v>18.2</v>
      </c>
      <c r="R36" s="3">
        <v>56.4</v>
      </c>
      <c r="S36" s="3"/>
      <c r="T36" s="3">
        <f t="shared" si="19"/>
        <v>55.311764705882347</v>
      </c>
    </row>
    <row r="37" spans="1:30" ht="12.75">
      <c r="A37" s="2" t="s">
        <v>11</v>
      </c>
      <c r="B37" s="3">
        <v>63.3</v>
      </c>
      <c r="C37" s="3">
        <v>9.8000000000000007</v>
      </c>
      <c r="D37" s="2">
        <v>36.200000000000003</v>
      </c>
      <c r="E37" s="2">
        <v>154.6</v>
      </c>
      <c r="F37" s="2">
        <v>17.600000000000001</v>
      </c>
      <c r="G37" s="2">
        <v>123.4</v>
      </c>
      <c r="H37" s="3">
        <v>121.4</v>
      </c>
      <c r="I37" s="3">
        <v>31.8</v>
      </c>
      <c r="J37" s="3">
        <v>14.4</v>
      </c>
      <c r="K37" s="3">
        <v>77</v>
      </c>
      <c r="L37" s="3">
        <v>7.4</v>
      </c>
      <c r="M37" s="3">
        <v>83.4</v>
      </c>
      <c r="N37" s="3">
        <v>46.4</v>
      </c>
      <c r="O37" s="3">
        <v>106.4</v>
      </c>
      <c r="P37" s="3">
        <v>21.6</v>
      </c>
      <c r="Q37" s="3">
        <v>72</v>
      </c>
      <c r="R37" s="3">
        <v>26.2</v>
      </c>
      <c r="S37" s="3"/>
      <c r="T37" s="3">
        <f t="shared" si="19"/>
        <v>59.58235294117646</v>
      </c>
    </row>
    <row r="38" spans="1:30" ht="12.75">
      <c r="A38" s="2" t="s">
        <v>12</v>
      </c>
      <c r="B38" s="3">
        <v>46.7</v>
      </c>
      <c r="C38" s="3">
        <v>22.3</v>
      </c>
      <c r="D38" s="2">
        <v>47.5</v>
      </c>
      <c r="E38" s="2">
        <v>40.200000000000003</v>
      </c>
      <c r="F38" s="2">
        <v>19.399999999999999</v>
      </c>
      <c r="G38" s="2">
        <v>71.599999999999994</v>
      </c>
      <c r="H38" s="3">
        <v>10.6</v>
      </c>
      <c r="I38" s="3">
        <v>39.200000000000003</v>
      </c>
      <c r="J38" s="3">
        <v>23.2</v>
      </c>
      <c r="K38" s="3">
        <v>32</v>
      </c>
      <c r="L38" s="3">
        <v>60.2</v>
      </c>
      <c r="M38" s="3">
        <v>124.6</v>
      </c>
      <c r="N38" s="3">
        <v>87.2</v>
      </c>
      <c r="O38" s="3">
        <v>23.8</v>
      </c>
      <c r="P38" s="3">
        <v>99.4</v>
      </c>
      <c r="Q38" s="3">
        <v>72.8</v>
      </c>
      <c r="R38" s="3">
        <v>26.6</v>
      </c>
      <c r="S38" s="3"/>
      <c r="T38" s="3">
        <f t="shared" si="19"/>
        <v>49.841176470588231</v>
      </c>
    </row>
    <row r="39" spans="1:30" ht="12.75">
      <c r="A39" s="2" t="s">
        <v>16</v>
      </c>
      <c r="B39" s="3">
        <f>SUM(B27:B38)</f>
        <v>666.3</v>
      </c>
      <c r="C39" s="3">
        <f>SUM(C27:C38)</f>
        <v>470.00000000000006</v>
      </c>
      <c r="D39" s="3">
        <f>SUM(D27:D38)</f>
        <v>758.80000000000007</v>
      </c>
      <c r="E39" s="3">
        <f>SUM(E27:E38)</f>
        <v>637.29999999999995</v>
      </c>
      <c r="F39" s="3">
        <f>SUM(F27:F38)</f>
        <v>589.79999999999984</v>
      </c>
      <c r="G39" s="3">
        <f t="shared" ref="G39:R39" si="20">SUM(G27:G38)</f>
        <v>585.80000000000007</v>
      </c>
      <c r="H39" s="3">
        <f t="shared" si="20"/>
        <v>912.60000000000014</v>
      </c>
      <c r="I39" s="3">
        <f t="shared" si="20"/>
        <v>628.79999999999995</v>
      </c>
      <c r="J39" s="3">
        <f t="shared" si="20"/>
        <v>449.29999999999995</v>
      </c>
      <c r="K39" s="3">
        <f t="shared" si="20"/>
        <v>648.20000000000005</v>
      </c>
      <c r="L39" s="3">
        <f t="shared" si="20"/>
        <v>843.70000000000016</v>
      </c>
      <c r="M39" s="3">
        <f t="shared" si="20"/>
        <v>1096.2</v>
      </c>
      <c r="N39" s="3">
        <f t="shared" si="20"/>
        <v>714.4</v>
      </c>
      <c r="O39" s="3">
        <f t="shared" si="20"/>
        <v>571.4</v>
      </c>
      <c r="P39" s="3">
        <f t="shared" si="20"/>
        <v>696.9</v>
      </c>
      <c r="Q39" s="3">
        <f t="shared" si="20"/>
        <v>876.6</v>
      </c>
      <c r="R39" s="3">
        <f t="shared" si="20"/>
        <v>635</v>
      </c>
      <c r="S39" s="3"/>
      <c r="T39" s="3">
        <f t="shared" ref="T39" si="21">SUM(T27:T38)</f>
        <v>689.27026143790852</v>
      </c>
    </row>
    <row r="41" spans="1:30" ht="12.75">
      <c r="A41" s="2" t="s">
        <v>43</v>
      </c>
      <c r="C41" s="9">
        <f>SUM(B33:B38,C27:C32)</f>
        <v>693.49999999999989</v>
      </c>
      <c r="D41" s="9">
        <f t="shared" ref="D41:R41" si="22">SUM(C33:C38,D27:D32)</f>
        <v>434</v>
      </c>
      <c r="E41" s="9">
        <f t="shared" si="22"/>
        <v>728.7</v>
      </c>
      <c r="F41" s="9">
        <f t="shared" si="22"/>
        <v>747.1</v>
      </c>
      <c r="G41" s="9">
        <f t="shared" si="22"/>
        <v>392.6</v>
      </c>
      <c r="H41" s="9"/>
      <c r="I41" s="9">
        <f t="shared" si="22"/>
        <v>834.2</v>
      </c>
      <c r="J41" s="9">
        <f t="shared" si="22"/>
        <v>409.2000000000001</v>
      </c>
      <c r="K41" s="9">
        <f t="shared" si="22"/>
        <v>578.9</v>
      </c>
      <c r="L41" s="9">
        <f t="shared" si="22"/>
        <v>800.9</v>
      </c>
      <c r="M41" s="9">
        <f t="shared" si="22"/>
        <v>1022.2</v>
      </c>
      <c r="N41" s="9">
        <f t="shared" si="22"/>
        <v>670</v>
      </c>
      <c r="O41" s="9">
        <f t="shared" si="22"/>
        <v>696.8</v>
      </c>
      <c r="P41" s="9">
        <f t="shared" si="22"/>
        <v>612.29999999999995</v>
      </c>
      <c r="Q41" s="9">
        <f t="shared" si="22"/>
        <v>756.2</v>
      </c>
      <c r="R41" s="9">
        <f t="shared" si="22"/>
        <v>904.4</v>
      </c>
      <c r="S41" s="9"/>
      <c r="T41" s="3">
        <f>AVERAGE(B41:N41)</f>
        <v>664.66363636363633</v>
      </c>
    </row>
    <row r="44" spans="1:30" ht="12.75">
      <c r="A44" s="2" t="s">
        <v>61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AD44" s="2"/>
    </row>
    <row r="45" spans="1:30" ht="12.75">
      <c r="A45" s="2"/>
      <c r="B45" s="2"/>
      <c r="C45" s="2"/>
      <c r="D45" s="2"/>
      <c r="E45" s="2"/>
      <c r="F45" s="2"/>
      <c r="G45" s="2"/>
      <c r="T45" s="2" t="s">
        <v>48</v>
      </c>
      <c r="AD45" s="2"/>
    </row>
    <row r="46" spans="1:30" ht="12.75">
      <c r="A46" s="2"/>
      <c r="B46" s="2">
        <v>1996</v>
      </c>
      <c r="C46" s="2">
        <v>1997</v>
      </c>
      <c r="D46" s="2">
        <v>1998</v>
      </c>
      <c r="E46" s="2">
        <v>1999</v>
      </c>
      <c r="F46" s="2">
        <v>2000</v>
      </c>
      <c r="G46" s="2">
        <v>2001</v>
      </c>
      <c r="H46" s="2">
        <v>2013</v>
      </c>
      <c r="I46" s="2">
        <v>2014</v>
      </c>
      <c r="J46" s="2">
        <v>2015</v>
      </c>
      <c r="K46" s="2">
        <v>2016</v>
      </c>
      <c r="L46" s="2">
        <v>2017</v>
      </c>
      <c r="M46" s="2">
        <v>2018</v>
      </c>
      <c r="N46" s="2">
        <v>2019</v>
      </c>
      <c r="O46" s="2">
        <v>2020</v>
      </c>
      <c r="P46" s="2">
        <v>2021</v>
      </c>
      <c r="Q46" s="2">
        <v>2022</v>
      </c>
      <c r="R46" s="2">
        <v>2023</v>
      </c>
      <c r="S46" s="2">
        <v>2024</v>
      </c>
      <c r="T46" s="18" t="s">
        <v>0</v>
      </c>
      <c r="W46" s="15"/>
      <c r="X46" s="15"/>
      <c r="Y46" s="15"/>
      <c r="Z46" s="15"/>
      <c r="AD46" s="2"/>
    </row>
    <row r="47" spans="1:30" ht="12.75">
      <c r="A47" s="2" t="s">
        <v>1</v>
      </c>
      <c r="B47" s="2"/>
      <c r="C47" s="2">
        <v>117.3</v>
      </c>
      <c r="D47" s="2">
        <v>151.69999999999999</v>
      </c>
      <c r="E47" s="2">
        <v>135.80000000000001</v>
      </c>
      <c r="F47" s="2">
        <v>112.1</v>
      </c>
      <c r="G47" s="2">
        <v>142.5</v>
      </c>
      <c r="H47" s="3">
        <v>128.1</v>
      </c>
      <c r="I47" s="3">
        <v>119.7</v>
      </c>
      <c r="J47" s="3">
        <v>126.5</v>
      </c>
      <c r="K47" s="3">
        <v>124.8</v>
      </c>
      <c r="L47" s="3">
        <v>151.5</v>
      </c>
      <c r="M47" s="3">
        <v>123.6</v>
      </c>
      <c r="N47" s="3">
        <v>158.30000000000001</v>
      </c>
      <c r="O47" s="3">
        <v>123.1</v>
      </c>
      <c r="P47" s="3">
        <v>145.4</v>
      </c>
      <c r="Q47" s="3">
        <v>135.19999999999999</v>
      </c>
      <c r="R47" s="3">
        <v>111.2</v>
      </c>
      <c r="S47" s="3">
        <v>151.80000000000001</v>
      </c>
      <c r="T47" s="3">
        <f>AVERAGE(B47:S47)</f>
        <v>132.85882352941175</v>
      </c>
      <c r="W47" s="15"/>
      <c r="X47" s="15"/>
      <c r="Y47" s="15"/>
      <c r="Z47" s="15"/>
      <c r="AD47" s="2"/>
    </row>
    <row r="48" spans="1:30" ht="12.75">
      <c r="A48" s="2" t="s">
        <v>2</v>
      </c>
      <c r="B48" s="2"/>
      <c r="C48" s="2">
        <v>97.3</v>
      </c>
      <c r="D48" s="2">
        <v>127</v>
      </c>
      <c r="E48" s="2">
        <v>111.8</v>
      </c>
      <c r="F48" s="2">
        <v>105.4</v>
      </c>
      <c r="G48" s="2">
        <v>112.4</v>
      </c>
      <c r="H48" s="3">
        <v>98.4</v>
      </c>
      <c r="I48" s="3">
        <v>96.2</v>
      </c>
      <c r="J48" s="3">
        <v>100.7</v>
      </c>
      <c r="K48" s="3">
        <v>130.9</v>
      </c>
      <c r="L48" s="3">
        <v>106.4</v>
      </c>
      <c r="M48" s="3">
        <v>105.6</v>
      </c>
      <c r="N48" s="3">
        <v>132.4</v>
      </c>
      <c r="O48" s="3">
        <v>124.6</v>
      </c>
      <c r="P48" s="3">
        <v>111.5</v>
      </c>
      <c r="Q48" s="3">
        <v>76.3</v>
      </c>
      <c r="R48" s="3">
        <v>93.6</v>
      </c>
      <c r="S48" s="3">
        <v>118.6</v>
      </c>
      <c r="T48" s="3">
        <f>AVERAGE(B48:S48)</f>
        <v>108.7705882352941</v>
      </c>
      <c r="W48" s="15"/>
      <c r="X48" s="15"/>
      <c r="Y48" s="15"/>
      <c r="Z48" s="15"/>
      <c r="AD48" s="2"/>
    </row>
    <row r="49" spans="1:30" ht="12.75">
      <c r="A49" s="2" t="s">
        <v>3</v>
      </c>
      <c r="B49" s="2"/>
      <c r="C49" s="2">
        <v>86.4</v>
      </c>
      <c r="D49" s="2">
        <v>114</v>
      </c>
      <c r="E49" s="2">
        <v>92.8</v>
      </c>
      <c r="F49" s="2">
        <v>94.9</v>
      </c>
      <c r="G49" s="2">
        <v>105.5</v>
      </c>
      <c r="H49" s="3">
        <v>84.4</v>
      </c>
      <c r="I49" s="3">
        <v>73.5</v>
      </c>
      <c r="J49" s="3">
        <v>82.5</v>
      </c>
      <c r="K49" s="3">
        <v>97</v>
      </c>
      <c r="L49" s="3">
        <v>75.7</v>
      </c>
      <c r="M49" s="3">
        <v>91.4</v>
      </c>
      <c r="N49" s="3">
        <v>88.7</v>
      </c>
      <c r="O49" s="3">
        <v>94.9</v>
      </c>
      <c r="P49" s="3">
        <v>87.5</v>
      </c>
      <c r="Q49" s="3">
        <v>77.7</v>
      </c>
      <c r="R49" s="3">
        <v>85.3</v>
      </c>
      <c r="S49" s="3">
        <v>92</v>
      </c>
      <c r="T49" s="3">
        <f>AVERAGE(B49:S49)</f>
        <v>89.658823529411762</v>
      </c>
      <c r="W49" s="15"/>
      <c r="X49" s="15"/>
      <c r="Y49" s="15"/>
      <c r="Z49" s="15"/>
      <c r="AD49" s="2"/>
    </row>
    <row r="50" spans="1:30" ht="12.75">
      <c r="A50" s="2" t="s">
        <v>4</v>
      </c>
      <c r="B50" s="2"/>
      <c r="C50" s="2">
        <v>65.400000000000006</v>
      </c>
      <c r="D50" s="2">
        <v>65.5</v>
      </c>
      <c r="E50" s="2">
        <v>56.3</v>
      </c>
      <c r="F50" s="2">
        <v>53.8</v>
      </c>
      <c r="G50" s="2">
        <v>66.099999999999994</v>
      </c>
      <c r="H50" s="3">
        <v>52.2</v>
      </c>
      <c r="I50" s="3">
        <v>40.299999999999997</v>
      </c>
      <c r="J50" s="3">
        <v>52.5</v>
      </c>
      <c r="K50" s="3">
        <v>68.3</v>
      </c>
      <c r="L50" s="3">
        <v>50.8</v>
      </c>
      <c r="M50" s="3">
        <v>62.7</v>
      </c>
      <c r="N50" s="3">
        <v>57</v>
      </c>
      <c r="O50" s="3">
        <v>76.2</v>
      </c>
      <c r="P50" s="3">
        <v>64.400000000000006</v>
      </c>
      <c r="Q50" s="3">
        <v>60.8</v>
      </c>
      <c r="R50" s="3">
        <v>52.2</v>
      </c>
      <c r="S50" s="3"/>
      <c r="T50" s="3">
        <f t="shared" ref="T49:T52" si="23">AVERAGE(B50:R50)</f>
        <v>59.03125</v>
      </c>
      <c r="W50" s="15"/>
      <c r="X50" s="15"/>
      <c r="Y50" s="15"/>
      <c r="Z50" s="15"/>
      <c r="AD50" s="2"/>
    </row>
    <row r="51" spans="1:30" ht="12.75">
      <c r="A51" s="2" t="s">
        <v>5</v>
      </c>
      <c r="B51" s="2"/>
      <c r="C51" s="2">
        <v>43.1</v>
      </c>
      <c r="D51" s="2">
        <v>37.9</v>
      </c>
      <c r="E51" s="2">
        <v>43.6</v>
      </c>
      <c r="F51" s="2">
        <v>38.299999999999997</v>
      </c>
      <c r="G51" s="2">
        <v>45.1</v>
      </c>
      <c r="H51" s="3">
        <v>34.5</v>
      </c>
      <c r="I51" s="3">
        <v>43.2</v>
      </c>
      <c r="J51" s="3">
        <v>45.9</v>
      </c>
      <c r="K51" s="3">
        <v>51.2</v>
      </c>
      <c r="L51" s="3">
        <v>42.3</v>
      </c>
      <c r="M51" s="3">
        <v>40.4</v>
      </c>
      <c r="N51" s="3">
        <v>52</v>
      </c>
      <c r="O51" s="3">
        <v>43.6</v>
      </c>
      <c r="P51" s="3">
        <v>39.5</v>
      </c>
      <c r="Q51" s="3">
        <v>41.4</v>
      </c>
      <c r="R51" s="3">
        <v>35.5</v>
      </c>
      <c r="S51" s="3"/>
      <c r="T51" s="3">
        <f t="shared" si="23"/>
        <v>42.34375</v>
      </c>
      <c r="W51" s="15"/>
      <c r="X51" s="15"/>
      <c r="Y51" s="15"/>
      <c r="Z51" s="15"/>
      <c r="AD51" s="2"/>
    </row>
    <row r="52" spans="1:30" ht="12.75">
      <c r="A52" s="2" t="s">
        <v>6</v>
      </c>
      <c r="B52" s="2">
        <v>31</v>
      </c>
      <c r="C52" s="2">
        <v>30.6</v>
      </c>
      <c r="D52" s="2">
        <v>26.6</v>
      </c>
      <c r="E52" s="2">
        <v>27.6</v>
      </c>
      <c r="F52" s="2">
        <v>27.7</v>
      </c>
      <c r="G52" s="2">
        <v>34.1</v>
      </c>
      <c r="H52" s="3">
        <v>21.5</v>
      </c>
      <c r="I52" s="3">
        <v>26.5</v>
      </c>
      <c r="J52" s="3">
        <v>32.9</v>
      </c>
      <c r="K52" s="3">
        <v>33.299999999999997</v>
      </c>
      <c r="L52" s="3">
        <v>31.3</v>
      </c>
      <c r="M52" s="3">
        <v>27.2</v>
      </c>
      <c r="N52" s="3">
        <v>31.7</v>
      </c>
      <c r="O52" s="3">
        <v>28.3</v>
      </c>
      <c r="P52" s="3">
        <v>26.3</v>
      </c>
      <c r="Q52" s="3">
        <v>29.5</v>
      </c>
      <c r="R52" s="3">
        <v>26.6</v>
      </c>
      <c r="S52" s="3"/>
      <c r="T52" s="3">
        <f t="shared" si="23"/>
        <v>28.982352941176472</v>
      </c>
      <c r="W52" s="15"/>
      <c r="X52" s="15"/>
      <c r="Y52" s="15"/>
      <c r="Z52" s="15"/>
      <c r="AD52" s="2"/>
    </row>
    <row r="53" spans="1:30" ht="12.75">
      <c r="A53" s="2" t="s">
        <v>7</v>
      </c>
      <c r="B53" s="2">
        <v>26.2</v>
      </c>
      <c r="C53" s="2">
        <v>37.799999999999997</v>
      </c>
      <c r="D53" s="2">
        <v>29</v>
      </c>
      <c r="E53" s="2">
        <v>27.4</v>
      </c>
      <c r="F53" s="2">
        <v>30.6</v>
      </c>
      <c r="G53" s="2">
        <v>32.5</v>
      </c>
      <c r="H53" s="3">
        <v>36.299999999999997</v>
      </c>
      <c r="I53" s="3">
        <v>30.1</v>
      </c>
      <c r="J53" s="3">
        <v>31.5</v>
      </c>
      <c r="K53" s="3">
        <v>42.9</v>
      </c>
      <c r="L53" s="3">
        <v>34</v>
      </c>
      <c r="M53" s="3">
        <v>30.9</v>
      </c>
      <c r="N53" s="3">
        <v>38.1</v>
      </c>
      <c r="O53" s="3">
        <v>33.799999999999997</v>
      </c>
      <c r="P53" s="3">
        <v>30.9</v>
      </c>
      <c r="Q53" s="3">
        <v>26.8</v>
      </c>
      <c r="R53" s="3">
        <v>36.200000000000003</v>
      </c>
      <c r="S53" s="3"/>
      <c r="T53" s="3">
        <f t="shared" ref="T53:T58" si="24">AVERAGE(B53:R53)</f>
        <v>32.647058823529413</v>
      </c>
      <c r="W53" s="15"/>
      <c r="X53" s="15"/>
      <c r="Y53" s="15"/>
      <c r="Z53" s="15"/>
      <c r="AD53" s="2"/>
    </row>
    <row r="54" spans="1:30" ht="12.75">
      <c r="A54" s="2" t="s">
        <v>8</v>
      </c>
      <c r="B54" s="2">
        <v>47.5</v>
      </c>
      <c r="C54" s="2">
        <v>54</v>
      </c>
      <c r="D54" s="2">
        <v>42.8</v>
      </c>
      <c r="E54" s="2">
        <v>43.8</v>
      </c>
      <c r="F54" s="2">
        <v>40.6</v>
      </c>
      <c r="G54" s="2">
        <v>48.4</v>
      </c>
      <c r="H54" s="3">
        <v>40.4</v>
      </c>
      <c r="I54" s="3">
        <v>40.299999999999997</v>
      </c>
      <c r="J54" s="3">
        <v>41.3</v>
      </c>
      <c r="K54" s="3">
        <v>45.1</v>
      </c>
      <c r="L54" s="3">
        <v>51.2</v>
      </c>
      <c r="M54" s="3">
        <v>44.9</v>
      </c>
      <c r="N54" s="3">
        <v>53.3</v>
      </c>
      <c r="O54" s="3">
        <v>52.3</v>
      </c>
      <c r="P54" s="3">
        <v>39.700000000000003</v>
      </c>
      <c r="Q54" s="3">
        <v>44.8</v>
      </c>
      <c r="R54" s="3">
        <v>47.7</v>
      </c>
      <c r="S54" s="3"/>
      <c r="T54" s="3">
        <f t="shared" si="24"/>
        <v>45.77058823529412</v>
      </c>
      <c r="W54" s="15"/>
      <c r="X54" s="15"/>
      <c r="Y54" s="15"/>
      <c r="Z54" s="15"/>
      <c r="AD54" s="2"/>
    </row>
    <row r="55" spans="1:30" ht="12.75">
      <c r="A55" s="2" t="s">
        <v>9</v>
      </c>
      <c r="B55" s="2">
        <v>65.8</v>
      </c>
      <c r="C55" s="2">
        <v>56.4</v>
      </c>
      <c r="D55" s="2">
        <v>73.8</v>
      </c>
      <c r="E55" s="2">
        <v>75.2</v>
      </c>
      <c r="F55" s="2">
        <v>68.2</v>
      </c>
      <c r="G55" s="2">
        <v>76.099999999999994</v>
      </c>
      <c r="H55" s="3">
        <v>56.6</v>
      </c>
      <c r="I55" s="3">
        <v>58.3</v>
      </c>
      <c r="J55" s="3">
        <v>64.8</v>
      </c>
      <c r="K55" s="3">
        <v>56.2</v>
      </c>
      <c r="L55" s="3">
        <v>65.2</v>
      </c>
      <c r="M55" s="3">
        <v>67.400000000000006</v>
      </c>
      <c r="N55" s="3">
        <v>67.900000000000006</v>
      </c>
      <c r="O55" s="3">
        <v>75.599999999999994</v>
      </c>
      <c r="P55" s="3">
        <v>65.400000000000006</v>
      </c>
      <c r="Q55" s="3">
        <v>58.4</v>
      </c>
      <c r="R55" s="3">
        <v>64.7</v>
      </c>
      <c r="S55" s="3"/>
      <c r="T55" s="3">
        <f t="shared" si="24"/>
        <v>65.647058823529406</v>
      </c>
      <c r="W55" s="15"/>
      <c r="X55" s="15"/>
      <c r="Y55" s="15"/>
      <c r="Z55" s="15"/>
      <c r="AD55" s="2"/>
    </row>
    <row r="56" spans="1:30" ht="12.75">
      <c r="A56" s="2" t="s">
        <v>10</v>
      </c>
      <c r="B56" s="2">
        <v>101.3</v>
      </c>
      <c r="C56" s="2">
        <v>106.3</v>
      </c>
      <c r="D56" s="2">
        <v>98.2</v>
      </c>
      <c r="E56" s="2">
        <v>97.9</v>
      </c>
      <c r="F56" s="2">
        <v>103.5</v>
      </c>
      <c r="G56" s="2">
        <v>91.5</v>
      </c>
      <c r="H56" s="3">
        <v>90.2</v>
      </c>
      <c r="I56" s="3">
        <v>94</v>
      </c>
      <c r="J56" s="3">
        <v>110.6</v>
      </c>
      <c r="K56" s="3">
        <v>101.6</v>
      </c>
      <c r="L56" s="3">
        <v>95.2</v>
      </c>
      <c r="M56" s="3">
        <v>101.4</v>
      </c>
      <c r="N56" s="3">
        <v>94</v>
      </c>
      <c r="O56" s="3">
        <v>99.2</v>
      </c>
      <c r="P56" s="3">
        <v>88.3</v>
      </c>
      <c r="Q56" s="3">
        <v>93.9</v>
      </c>
      <c r="R56" s="3">
        <v>96.1</v>
      </c>
      <c r="S56" s="3"/>
      <c r="T56" s="3">
        <f t="shared" si="24"/>
        <v>97.835294117647081</v>
      </c>
      <c r="W56" s="15"/>
      <c r="X56" s="15"/>
      <c r="Y56" s="15"/>
      <c r="Z56" s="15"/>
      <c r="AD56" s="2"/>
    </row>
    <row r="57" spans="1:30" ht="12.75">
      <c r="A57" s="2" t="s">
        <v>11</v>
      </c>
      <c r="B57" s="2">
        <v>123</v>
      </c>
      <c r="C57" s="2">
        <v>164</v>
      </c>
      <c r="D57" s="2">
        <v>108.9</v>
      </c>
      <c r="E57" s="2">
        <v>101.8</v>
      </c>
      <c r="F57" s="2">
        <v>113.2</v>
      </c>
      <c r="G57" s="2">
        <v>102.1</v>
      </c>
      <c r="H57" s="3">
        <v>93.9</v>
      </c>
      <c r="I57" s="3">
        <v>122.8</v>
      </c>
      <c r="J57" s="3">
        <v>129.30000000000001</v>
      </c>
      <c r="K57" s="3">
        <v>109.1</v>
      </c>
      <c r="L57" s="3">
        <v>112</v>
      </c>
      <c r="M57" s="3">
        <v>105.4</v>
      </c>
      <c r="N57" s="3">
        <v>124.6</v>
      </c>
      <c r="O57" s="3">
        <v>90.7</v>
      </c>
      <c r="P57" s="3">
        <v>112.6</v>
      </c>
      <c r="Q57" s="3">
        <v>113.1</v>
      </c>
      <c r="R57" s="3">
        <v>107.1</v>
      </c>
      <c r="S57" s="3"/>
      <c r="T57" s="3">
        <f t="shared" si="24"/>
        <v>113.74117647058821</v>
      </c>
      <c r="W57" s="15"/>
      <c r="X57" s="15"/>
      <c r="Y57" s="15"/>
      <c r="Z57" s="15"/>
      <c r="AD57" s="2"/>
    </row>
    <row r="58" spans="1:30" ht="12.75">
      <c r="A58" s="2" t="s">
        <v>12</v>
      </c>
      <c r="B58" s="2">
        <v>149.6</v>
      </c>
      <c r="C58" s="2">
        <v>159.5</v>
      </c>
      <c r="D58" s="2">
        <v>143.4</v>
      </c>
      <c r="E58" s="2">
        <v>126.3</v>
      </c>
      <c r="F58" s="2">
        <v>165.2</v>
      </c>
      <c r="G58" s="2">
        <v>127.6</v>
      </c>
      <c r="H58" s="3">
        <v>117</v>
      </c>
      <c r="I58" s="3">
        <v>109.9</v>
      </c>
      <c r="J58" s="3">
        <v>134.80000000000001</v>
      </c>
      <c r="K58" s="3">
        <v>131.5</v>
      </c>
      <c r="L58" s="3">
        <v>155.19999999999999</v>
      </c>
      <c r="M58" s="3">
        <v>114.1</v>
      </c>
      <c r="N58" s="3">
        <v>134.30000000000001</v>
      </c>
      <c r="O58" s="3">
        <v>122.4</v>
      </c>
      <c r="P58" s="3">
        <v>111.9</v>
      </c>
      <c r="Q58" s="3">
        <v>109.6</v>
      </c>
      <c r="R58" s="3">
        <v>127.5</v>
      </c>
      <c r="S58" s="3"/>
      <c r="T58" s="3">
        <f t="shared" si="24"/>
        <v>131.75294117647059</v>
      </c>
      <c r="W58" s="15"/>
      <c r="X58" s="15"/>
      <c r="Y58" s="15"/>
      <c r="Z58" s="15"/>
      <c r="AD58" s="2"/>
    </row>
    <row r="59" spans="1:30" ht="12.75">
      <c r="A59" s="2" t="s">
        <v>16</v>
      </c>
      <c r="B59" s="3"/>
      <c r="C59" s="3">
        <f>SUM(C47:C58)</f>
        <v>1018.1</v>
      </c>
      <c r="D59" s="3">
        <f>SUM(D47:D58)</f>
        <v>1018.7999999999998</v>
      </c>
      <c r="E59" s="3">
        <f>SUM(E47:E58)</f>
        <v>940.3</v>
      </c>
      <c r="F59" s="3">
        <f>SUM(F47:F58)</f>
        <v>953.5</v>
      </c>
      <c r="G59" s="3">
        <f t="shared" ref="G59:R59" si="25">SUM(G47:G58)</f>
        <v>983.90000000000009</v>
      </c>
      <c r="H59" s="3">
        <f t="shared" si="25"/>
        <v>853.5</v>
      </c>
      <c r="I59" s="3">
        <f t="shared" si="25"/>
        <v>854.8</v>
      </c>
      <c r="J59" s="3">
        <f t="shared" si="25"/>
        <v>953.3</v>
      </c>
      <c r="K59" s="3">
        <f t="shared" si="25"/>
        <v>991.90000000000009</v>
      </c>
      <c r="L59" s="3">
        <f t="shared" si="25"/>
        <v>970.80000000000018</v>
      </c>
      <c r="M59" s="3">
        <f t="shared" si="25"/>
        <v>914.99999999999989</v>
      </c>
      <c r="N59" s="3">
        <f t="shared" si="25"/>
        <v>1032.3</v>
      </c>
      <c r="O59" s="3">
        <f t="shared" si="25"/>
        <v>964.7</v>
      </c>
      <c r="P59" s="3">
        <f t="shared" si="25"/>
        <v>923.39999999999986</v>
      </c>
      <c r="Q59" s="3">
        <f t="shared" si="25"/>
        <v>867.5</v>
      </c>
      <c r="R59" s="3">
        <f t="shared" si="25"/>
        <v>883.7</v>
      </c>
      <c r="S59" s="3"/>
      <c r="T59" s="3">
        <f t="shared" ref="T59" si="26">SUM(T47:T58)</f>
        <v>949.03970588235291</v>
      </c>
      <c r="W59" s="15"/>
      <c r="X59" s="15"/>
      <c r="Y59" s="15"/>
      <c r="Z59" s="15"/>
      <c r="AD59" s="2"/>
    </row>
    <row r="60" spans="1:30" ht="12.75">
      <c r="A60" s="2"/>
      <c r="B60" s="12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3"/>
      <c r="W60" s="15"/>
      <c r="X60" s="15"/>
      <c r="Y60" s="15"/>
      <c r="Z60" s="15"/>
    </row>
    <row r="61" spans="1:30" ht="12.75">
      <c r="A61" s="2" t="s">
        <v>43</v>
      </c>
      <c r="C61" s="9">
        <f>SUM(B53:B58,C47:C52)</f>
        <v>953.49999999999989</v>
      </c>
      <c r="D61" s="9">
        <f t="shared" ref="D61:I61" si="27">SUM(C53:C58,D47:D52)</f>
        <v>1100.7</v>
      </c>
      <c r="E61" s="9">
        <f t="shared" si="27"/>
        <v>964</v>
      </c>
      <c r="F61" s="9">
        <f t="shared" si="27"/>
        <v>904.59999999999991</v>
      </c>
      <c r="G61" s="9">
        <f t="shared" si="27"/>
        <v>1027</v>
      </c>
      <c r="H61" s="9"/>
      <c r="I61" s="9">
        <f t="shared" si="27"/>
        <v>833.80000000000007</v>
      </c>
      <c r="J61" s="9">
        <f t="shared" ref="J61:R61" si="28">SUM(I53:I58,J47:J52)</f>
        <v>896.4</v>
      </c>
      <c r="K61" s="9">
        <f t="shared" si="28"/>
        <v>1017.7999999999998</v>
      </c>
      <c r="L61" s="9">
        <f t="shared" si="28"/>
        <v>944.39999999999986</v>
      </c>
      <c r="M61" s="9">
        <f t="shared" si="28"/>
        <v>963.7</v>
      </c>
      <c r="N61" s="9">
        <f t="shared" si="28"/>
        <v>984.20000000000016</v>
      </c>
      <c r="O61" s="9">
        <f t="shared" si="28"/>
        <v>1002.9000000000001</v>
      </c>
      <c r="P61" s="9">
        <f t="shared" si="28"/>
        <v>948.59999999999991</v>
      </c>
      <c r="Q61" s="9">
        <f t="shared" si="28"/>
        <v>869.69999999999993</v>
      </c>
      <c r="R61" s="9">
        <f t="shared" si="28"/>
        <v>851.00000000000011</v>
      </c>
      <c r="S61" s="9"/>
      <c r="T61" s="3">
        <f t="shared" ref="T61" si="29">AVERAGE(B61:N61)</f>
        <v>962.73636363636365</v>
      </c>
      <c r="U61" s="12"/>
      <c r="W61" s="15"/>
      <c r="X61" s="15"/>
      <c r="Y61" s="15"/>
      <c r="Z61" s="15"/>
    </row>
    <row r="62" spans="1:30" ht="12.75">
      <c r="A62" s="2"/>
      <c r="B62" s="12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3"/>
      <c r="W62" s="15"/>
      <c r="X62" s="15"/>
      <c r="Y62" s="15"/>
      <c r="Z62" s="15"/>
    </row>
    <row r="63" spans="1:30" ht="12.75">
      <c r="A63" s="2"/>
      <c r="B63" s="12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3"/>
      <c r="W63" s="15"/>
      <c r="X63" s="15"/>
      <c r="Y63" s="15"/>
      <c r="Z63" s="15"/>
    </row>
    <row r="64" spans="1:30" ht="12.75">
      <c r="A64" s="2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7"/>
      <c r="W64" s="15"/>
      <c r="X64" s="15"/>
      <c r="Y64" s="15"/>
      <c r="Z64" s="15"/>
    </row>
    <row r="65" spans="22:26">
      <c r="W65" s="15"/>
      <c r="X65" s="15"/>
      <c r="Y65" s="15"/>
      <c r="Z65" s="15"/>
    </row>
    <row r="66" spans="22:26">
      <c r="W66" s="15"/>
      <c r="X66" s="15"/>
      <c r="Y66" s="15"/>
      <c r="Z66" s="15"/>
    </row>
    <row r="67" spans="22:26">
      <c r="W67" s="15"/>
      <c r="X67" s="15"/>
      <c r="Y67" s="15"/>
      <c r="Z67" s="15"/>
    </row>
    <row r="68" spans="22:26">
      <c r="W68" s="15"/>
      <c r="X68" s="15"/>
      <c r="Y68" s="15"/>
      <c r="Z68" s="15"/>
    </row>
    <row r="69" spans="22:26">
      <c r="W69" s="15"/>
      <c r="X69" s="15"/>
      <c r="Y69" s="15"/>
      <c r="Z69" s="15"/>
    </row>
    <row r="70" spans="22:26">
      <c r="W70" s="15"/>
      <c r="X70" s="15"/>
      <c r="Y70" s="15"/>
      <c r="Z70" s="15"/>
    </row>
    <row r="71" spans="22:26">
      <c r="W71" s="15"/>
      <c r="X71" s="15"/>
      <c r="Y71" s="15"/>
      <c r="Z71" s="15"/>
    </row>
    <row r="72" spans="22:26">
      <c r="V72" s="15"/>
      <c r="X72" s="17"/>
      <c r="Y72" s="17"/>
      <c r="Z72" s="17"/>
    </row>
  </sheetData>
  <printOptions gridLines="1"/>
  <pageMargins left="0" right="0" top="0.59055118110236227" bottom="0.59055118110236227" header="0.51181102362204722" footer="0.51181102362204722"/>
  <pageSetup paperSize="9" orientation="landscape" r:id="rId1"/>
  <headerFooter alignWithMargins="0"/>
  <rowBreaks count="1" manualBreakCount="1">
    <brk id="4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4"/>
  <sheetViews>
    <sheetView workbookViewId="0"/>
  </sheetViews>
  <sheetFormatPr defaultColWidth="9.33203125" defaultRowHeight="12.75"/>
  <cols>
    <col min="1" max="10" width="7.83203125" style="2" customWidth="1"/>
    <col min="11" max="15" width="7.1640625" style="2" customWidth="1"/>
    <col min="16" max="16" width="7.83203125" style="2" customWidth="1"/>
    <col min="17" max="16384" width="9.33203125" style="2"/>
  </cols>
  <sheetData>
    <row r="1" spans="1:16">
      <c r="A1" s="2" t="s">
        <v>42</v>
      </c>
    </row>
    <row r="3" spans="1:16">
      <c r="A3" s="2" t="s">
        <v>18</v>
      </c>
    </row>
    <row r="4" spans="1:16">
      <c r="B4" s="2">
        <v>2011</v>
      </c>
      <c r="C4" s="2">
        <v>2012</v>
      </c>
      <c r="D4" s="2">
        <v>2013</v>
      </c>
      <c r="E4" s="2">
        <v>2014</v>
      </c>
      <c r="F4" s="2">
        <v>2015</v>
      </c>
      <c r="G4" s="2">
        <v>2016</v>
      </c>
      <c r="H4" s="2">
        <v>2017</v>
      </c>
      <c r="I4" s="2">
        <v>2018</v>
      </c>
      <c r="J4" s="2">
        <v>2019</v>
      </c>
      <c r="K4" s="2">
        <v>2020</v>
      </c>
      <c r="L4" s="2">
        <v>2021</v>
      </c>
      <c r="M4" s="2">
        <v>2022</v>
      </c>
      <c r="N4" s="2">
        <v>2023</v>
      </c>
      <c r="O4" s="2">
        <v>2024</v>
      </c>
      <c r="P4" s="2" t="s">
        <v>0</v>
      </c>
    </row>
    <row r="5" spans="1:16">
      <c r="A5" s="2" t="s">
        <v>1</v>
      </c>
      <c r="D5" s="2">
        <v>0</v>
      </c>
      <c r="E5" s="2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3">
        <f>AVERAGE(B5:O5)</f>
        <v>0</v>
      </c>
    </row>
    <row r="6" spans="1:16">
      <c r="A6" s="2" t="s">
        <v>2</v>
      </c>
      <c r="D6" s="2">
        <v>0</v>
      </c>
      <c r="E6" s="2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3">
        <f>AVERAGE(B6:O6)</f>
        <v>0</v>
      </c>
    </row>
    <row r="7" spans="1:16">
      <c r="A7" s="2" t="s">
        <v>3</v>
      </c>
      <c r="D7" s="2">
        <v>0</v>
      </c>
      <c r="E7" s="2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3">
        <f>AVERAGE(B7:O7)</f>
        <v>0</v>
      </c>
    </row>
    <row r="8" spans="1:16">
      <c r="A8" s="2" t="s">
        <v>4</v>
      </c>
      <c r="D8" s="2">
        <v>0</v>
      </c>
      <c r="E8" s="2">
        <v>0</v>
      </c>
      <c r="F8" s="8">
        <v>1</v>
      </c>
      <c r="G8" s="8">
        <v>0</v>
      </c>
      <c r="H8" s="8">
        <v>0</v>
      </c>
      <c r="I8" s="8">
        <v>1</v>
      </c>
      <c r="J8" s="8">
        <v>1</v>
      </c>
      <c r="K8" s="8">
        <v>1</v>
      </c>
      <c r="L8" s="8">
        <v>0</v>
      </c>
      <c r="M8" s="8">
        <v>0</v>
      </c>
      <c r="N8" s="8">
        <v>1</v>
      </c>
      <c r="O8" s="8"/>
      <c r="P8" s="3">
        <f t="shared" ref="P7:P10" si="0">AVERAGE(B8:N8)</f>
        <v>0.45454545454545453</v>
      </c>
    </row>
    <row r="9" spans="1:16">
      <c r="A9" s="2" t="s">
        <v>5</v>
      </c>
      <c r="D9" s="2">
        <v>5</v>
      </c>
      <c r="E9" s="2">
        <v>1</v>
      </c>
      <c r="F9" s="8">
        <v>5</v>
      </c>
      <c r="G9" s="8">
        <v>0</v>
      </c>
      <c r="H9" s="8">
        <v>3</v>
      </c>
      <c r="I9" s="8">
        <v>3</v>
      </c>
      <c r="J9" s="8">
        <v>0</v>
      </c>
      <c r="K9" s="8">
        <v>2</v>
      </c>
      <c r="L9" s="8">
        <v>1</v>
      </c>
      <c r="M9" s="8">
        <v>1</v>
      </c>
      <c r="N9" s="8">
        <v>1</v>
      </c>
      <c r="O9" s="8"/>
      <c r="P9" s="3">
        <f t="shared" si="0"/>
        <v>2</v>
      </c>
    </row>
    <row r="10" spans="1:16">
      <c r="A10" s="2" t="s">
        <v>6</v>
      </c>
      <c r="D10" s="2">
        <v>3</v>
      </c>
      <c r="E10" s="2">
        <v>0</v>
      </c>
      <c r="F10" s="8">
        <v>7</v>
      </c>
      <c r="G10" s="8">
        <v>3</v>
      </c>
      <c r="H10" s="8">
        <v>4</v>
      </c>
      <c r="I10" s="8">
        <v>3</v>
      </c>
      <c r="J10" s="8">
        <v>10</v>
      </c>
      <c r="K10" s="8">
        <v>2</v>
      </c>
      <c r="L10" s="8">
        <v>1</v>
      </c>
      <c r="M10" s="8">
        <v>3</v>
      </c>
      <c r="N10" s="8">
        <v>3</v>
      </c>
      <c r="O10" s="8"/>
      <c r="P10" s="3">
        <f t="shared" si="0"/>
        <v>3.5454545454545454</v>
      </c>
    </row>
    <row r="11" spans="1:16">
      <c r="A11" s="2" t="s">
        <v>7</v>
      </c>
      <c r="D11" s="2">
        <v>3</v>
      </c>
      <c r="E11" s="2">
        <v>11</v>
      </c>
      <c r="F11" s="8">
        <v>11</v>
      </c>
      <c r="G11" s="8">
        <v>4</v>
      </c>
      <c r="H11" s="8">
        <v>7</v>
      </c>
      <c r="I11" s="8">
        <v>5</v>
      </c>
      <c r="J11" s="8">
        <v>2</v>
      </c>
      <c r="K11" s="8">
        <v>7</v>
      </c>
      <c r="L11" s="8">
        <v>9</v>
      </c>
      <c r="M11" s="8">
        <v>2</v>
      </c>
      <c r="N11" s="8">
        <v>8</v>
      </c>
      <c r="O11" s="8"/>
      <c r="P11" s="3">
        <f>AVERAGE(B11:N11)</f>
        <v>6.2727272727272725</v>
      </c>
    </row>
    <row r="12" spans="1:16">
      <c r="A12" s="2" t="s">
        <v>8</v>
      </c>
      <c r="D12" s="2">
        <v>0</v>
      </c>
      <c r="E12" s="2">
        <v>5</v>
      </c>
      <c r="F12" s="8">
        <v>8</v>
      </c>
      <c r="G12" s="8">
        <v>6</v>
      </c>
      <c r="H12" s="8">
        <v>4</v>
      </c>
      <c r="I12" s="8">
        <v>0</v>
      </c>
      <c r="J12" s="8">
        <v>6</v>
      </c>
      <c r="K12" s="8">
        <v>3</v>
      </c>
      <c r="L12" s="8">
        <v>3</v>
      </c>
      <c r="M12" s="8">
        <v>4</v>
      </c>
      <c r="N12" s="8">
        <v>7</v>
      </c>
      <c r="O12" s="8"/>
      <c r="P12" s="3">
        <f>AVERAGE(B12:N12)</f>
        <v>4.1818181818181817</v>
      </c>
    </row>
    <row r="13" spans="1:16">
      <c r="A13" s="2" t="s">
        <v>9</v>
      </c>
      <c r="D13" s="2">
        <v>1</v>
      </c>
      <c r="E13" s="2">
        <v>0</v>
      </c>
      <c r="F13" s="8">
        <v>2</v>
      </c>
      <c r="G13" s="8">
        <v>2</v>
      </c>
      <c r="H13" s="8">
        <v>1</v>
      </c>
      <c r="I13" s="8">
        <v>0</v>
      </c>
      <c r="J13" s="8">
        <v>0</v>
      </c>
      <c r="K13" s="8">
        <v>0</v>
      </c>
      <c r="L13" s="8">
        <v>1</v>
      </c>
      <c r="M13" s="8">
        <v>0</v>
      </c>
      <c r="N13" s="8">
        <v>0</v>
      </c>
      <c r="O13" s="8"/>
      <c r="P13" s="3">
        <f>AVERAGE(B13:N13)</f>
        <v>0.63636363636363635</v>
      </c>
    </row>
    <row r="14" spans="1:16">
      <c r="A14" s="2" t="s">
        <v>10</v>
      </c>
      <c r="D14" s="2">
        <v>0</v>
      </c>
      <c r="E14" s="2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/>
      <c r="P14" s="3">
        <f>AVERAGE(B14:N14)</f>
        <v>0</v>
      </c>
    </row>
    <row r="15" spans="1:16">
      <c r="A15" s="2" t="s">
        <v>11</v>
      </c>
      <c r="D15" s="2">
        <v>0</v>
      </c>
      <c r="E15" s="2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/>
      <c r="P15" s="3">
        <f>AVERAGE(B15:N15)</f>
        <v>0</v>
      </c>
    </row>
    <row r="16" spans="1:16">
      <c r="A16" s="2" t="s">
        <v>12</v>
      </c>
      <c r="D16" s="2">
        <v>0</v>
      </c>
      <c r="E16" s="2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/>
      <c r="P16" s="3">
        <f t="shared" ref="P16" si="1">AVERAGE(B16:L16)</f>
        <v>0</v>
      </c>
    </row>
    <row r="17" spans="1:16">
      <c r="A17" s="3" t="s">
        <v>16</v>
      </c>
      <c r="B17" s="8"/>
      <c r="C17" s="8"/>
      <c r="D17" s="8">
        <f t="shared" ref="D17:P17" si="2">SUM(D5:D16)</f>
        <v>12</v>
      </c>
      <c r="E17" s="8">
        <f t="shared" si="2"/>
        <v>17</v>
      </c>
      <c r="F17" s="8">
        <f t="shared" si="2"/>
        <v>34</v>
      </c>
      <c r="G17" s="8">
        <f t="shared" si="2"/>
        <v>15</v>
      </c>
      <c r="H17" s="8">
        <f t="shared" si="2"/>
        <v>19</v>
      </c>
      <c r="I17" s="8">
        <f t="shared" si="2"/>
        <v>12</v>
      </c>
      <c r="J17" s="8">
        <f t="shared" si="2"/>
        <v>19</v>
      </c>
      <c r="K17" s="8">
        <f t="shared" si="2"/>
        <v>15</v>
      </c>
      <c r="L17" s="8">
        <f t="shared" si="2"/>
        <v>15</v>
      </c>
      <c r="M17" s="8">
        <f t="shared" ref="M17:N17" si="3">SUM(M5:M16)</f>
        <v>10</v>
      </c>
      <c r="N17" s="8">
        <f t="shared" si="3"/>
        <v>20</v>
      </c>
      <c r="O17" s="8"/>
      <c r="P17" s="8">
        <f t="shared" si="2"/>
        <v>17.09090909090909</v>
      </c>
    </row>
    <row r="20" spans="1:16">
      <c r="A20" s="2" t="s">
        <v>62</v>
      </c>
    </row>
    <row r="21" spans="1:16">
      <c r="B21" s="2">
        <v>2011</v>
      </c>
      <c r="C21" s="2">
        <v>2012</v>
      </c>
      <c r="D21" s="2">
        <v>2013</v>
      </c>
      <c r="E21" s="2">
        <v>2014</v>
      </c>
      <c r="F21" s="2">
        <v>2015</v>
      </c>
      <c r="G21" s="2">
        <v>2016</v>
      </c>
      <c r="H21" s="2">
        <v>2017</v>
      </c>
      <c r="I21" s="2">
        <v>2018</v>
      </c>
      <c r="J21" s="2">
        <v>2019</v>
      </c>
      <c r="K21" s="2">
        <v>2020</v>
      </c>
      <c r="L21" s="2">
        <v>2021</v>
      </c>
      <c r="M21" s="2">
        <v>2022</v>
      </c>
      <c r="N21" s="2">
        <v>2023</v>
      </c>
      <c r="O21" s="2">
        <v>2024</v>
      </c>
      <c r="P21" s="2" t="s">
        <v>0</v>
      </c>
    </row>
    <row r="22" spans="1:16">
      <c r="A22" s="3" t="s">
        <v>1</v>
      </c>
      <c r="B22" s="3"/>
      <c r="C22" s="3"/>
      <c r="D22" s="3">
        <v>4.5</v>
      </c>
      <c r="E22" s="3">
        <v>4.4000000000000004</v>
      </c>
      <c r="F22" s="3">
        <v>6.3</v>
      </c>
      <c r="G22" s="3">
        <v>5.9</v>
      </c>
      <c r="H22" s="3">
        <v>1.8</v>
      </c>
      <c r="I22" s="3">
        <v>10.3</v>
      </c>
      <c r="J22" s="3">
        <v>6.5</v>
      </c>
      <c r="K22" s="3">
        <v>4.7</v>
      </c>
      <c r="L22" s="3">
        <v>4.5999999999999996</v>
      </c>
      <c r="M22" s="3">
        <v>5.9</v>
      </c>
      <c r="N22" s="3">
        <v>7</v>
      </c>
      <c r="O22" s="3">
        <v>6.1</v>
      </c>
      <c r="P22" s="3">
        <f>AVERAGE(B22:O22)</f>
        <v>5.666666666666667</v>
      </c>
    </row>
    <row r="23" spans="1:16">
      <c r="A23" s="3" t="s">
        <v>2</v>
      </c>
      <c r="B23" s="3"/>
      <c r="C23" s="3"/>
      <c r="D23" s="3">
        <v>5.5</v>
      </c>
      <c r="E23" s="3">
        <v>3.9</v>
      </c>
      <c r="F23" s="3">
        <v>5.2</v>
      </c>
      <c r="G23" s="3">
        <v>7.8</v>
      </c>
      <c r="H23" s="3">
        <v>1.5</v>
      </c>
      <c r="I23" s="3">
        <v>5.8</v>
      </c>
      <c r="J23" s="3">
        <v>4.8</v>
      </c>
      <c r="K23" s="3">
        <v>5.4</v>
      </c>
      <c r="L23" s="3">
        <v>4</v>
      </c>
      <c r="M23" s="3">
        <v>5.5</v>
      </c>
      <c r="N23" s="3">
        <v>7.7</v>
      </c>
      <c r="O23" s="3">
        <v>2.4</v>
      </c>
      <c r="P23" s="3">
        <f>AVERAGE(B23:O23)</f>
        <v>4.958333333333333</v>
      </c>
    </row>
    <row r="24" spans="1:16">
      <c r="A24" s="3" t="s">
        <v>3</v>
      </c>
      <c r="B24" s="3"/>
      <c r="C24" s="3"/>
      <c r="D24" s="3">
        <v>4.5999999999999996</v>
      </c>
      <c r="E24" s="3">
        <v>3.2</v>
      </c>
      <c r="F24" s="3">
        <v>2.2999999999999998</v>
      </c>
      <c r="G24" s="3">
        <v>4.4000000000000004</v>
      </c>
      <c r="H24" s="3">
        <v>5</v>
      </c>
      <c r="I24" s="3">
        <v>4.0999999999999996</v>
      </c>
      <c r="J24" s="3">
        <v>4.0999999999999996</v>
      </c>
      <c r="K24" s="3">
        <v>1.4</v>
      </c>
      <c r="L24" s="3">
        <v>2.4</v>
      </c>
      <c r="M24" s="3">
        <v>2.6</v>
      </c>
      <c r="N24" s="3">
        <v>3.3</v>
      </c>
      <c r="O24" s="3">
        <v>1.7</v>
      </c>
      <c r="P24" s="3">
        <f>AVERAGE(B24:O24)</f>
        <v>3.2583333333333333</v>
      </c>
    </row>
    <row r="25" spans="1:16">
      <c r="A25" s="3" t="s">
        <v>4</v>
      </c>
      <c r="B25" s="3"/>
      <c r="C25" s="3"/>
      <c r="D25" s="3">
        <v>1.6</v>
      </c>
      <c r="E25" s="3">
        <v>3.4</v>
      </c>
      <c r="F25" s="3">
        <v>-0.1</v>
      </c>
      <c r="G25" s="3">
        <v>0.1</v>
      </c>
      <c r="H25" s="3">
        <v>3</v>
      </c>
      <c r="I25" s="3">
        <v>-0.7</v>
      </c>
      <c r="J25" s="3">
        <v>-0.2</v>
      </c>
      <c r="K25" s="3">
        <v>-0.8</v>
      </c>
      <c r="L25" s="3">
        <v>1.1000000000000001</v>
      </c>
      <c r="M25" s="3">
        <v>0.5</v>
      </c>
      <c r="N25" s="3">
        <v>-0.4</v>
      </c>
      <c r="O25" s="3"/>
      <c r="P25" s="3">
        <f t="shared" ref="P24:P27" si="4">AVERAGE(B25:N25)</f>
        <v>0.68181818181818177</v>
      </c>
    </row>
    <row r="26" spans="1:16">
      <c r="A26" s="3" t="s">
        <v>5</v>
      </c>
      <c r="B26" s="3"/>
      <c r="C26" s="3"/>
      <c r="D26" s="3">
        <v>-1.4</v>
      </c>
      <c r="E26" s="3">
        <v>-2.5</v>
      </c>
      <c r="F26" s="3">
        <v>-2.2999999999999998</v>
      </c>
      <c r="G26" s="3">
        <v>0.9</v>
      </c>
      <c r="H26" s="3">
        <v>-1.7</v>
      </c>
      <c r="I26" s="3">
        <v>-1.5</v>
      </c>
      <c r="J26" s="3">
        <v>0.3</v>
      </c>
      <c r="K26" s="3">
        <v>-1.6</v>
      </c>
      <c r="L26" s="3">
        <v>-3</v>
      </c>
      <c r="M26" s="3">
        <v>-0.9</v>
      </c>
      <c r="N26" s="3">
        <v>-0.7</v>
      </c>
      <c r="O26" s="3"/>
      <c r="P26" s="3">
        <f t="shared" si="4"/>
        <v>-1.3090909090909089</v>
      </c>
    </row>
    <row r="27" spans="1:16">
      <c r="A27" s="3" t="s">
        <v>6</v>
      </c>
      <c r="B27" s="3"/>
      <c r="C27" s="3"/>
      <c r="D27" s="3">
        <v>-1.1000000000000001</v>
      </c>
      <c r="E27" s="3">
        <v>0.5</v>
      </c>
      <c r="F27" s="3">
        <v>-4.2</v>
      </c>
      <c r="G27" s="3">
        <v>-1.1000000000000001</v>
      </c>
      <c r="H27" s="3">
        <v>-2.1</v>
      </c>
      <c r="I27" s="3">
        <v>-2.6</v>
      </c>
      <c r="J27" s="3">
        <v>-3.2</v>
      </c>
      <c r="K27" s="3">
        <v>-1</v>
      </c>
      <c r="L27" s="3">
        <v>-1.1000000000000001</v>
      </c>
      <c r="M27" s="3">
        <v>-2.4</v>
      </c>
      <c r="N27" s="3">
        <v>-2.2000000000000002</v>
      </c>
      <c r="O27" s="3"/>
      <c r="P27" s="3">
        <f t="shared" si="4"/>
        <v>-1.8636363636363635</v>
      </c>
    </row>
    <row r="28" spans="1:16">
      <c r="A28" s="3" t="s">
        <v>7</v>
      </c>
      <c r="B28" s="3"/>
      <c r="C28" s="3"/>
      <c r="D28" s="3">
        <v>-2.1</v>
      </c>
      <c r="E28" s="3">
        <v>-3.6</v>
      </c>
      <c r="F28" s="3">
        <v>-3.1</v>
      </c>
      <c r="G28" s="3">
        <v>-1.8</v>
      </c>
      <c r="H28" s="3">
        <v>-2.1</v>
      </c>
      <c r="I28" s="3">
        <v>-4</v>
      </c>
      <c r="J28" s="3">
        <v>-1</v>
      </c>
      <c r="K28" s="3">
        <v>-2.1</v>
      </c>
      <c r="L28" s="3">
        <v>-2.2999999999999998</v>
      </c>
      <c r="M28" s="3">
        <v>-1.2</v>
      </c>
      <c r="N28" s="3">
        <v>-2.7</v>
      </c>
      <c r="O28" s="3"/>
      <c r="P28" s="3">
        <f t="shared" ref="P28:P33" si="5">AVERAGE(B28:N28)</f>
        <v>-2.3636363636363638</v>
      </c>
    </row>
    <row r="29" spans="1:16">
      <c r="A29" s="3" t="s">
        <v>8</v>
      </c>
      <c r="B29" s="3"/>
      <c r="C29" s="3"/>
      <c r="D29" s="3">
        <v>1</v>
      </c>
      <c r="E29" s="3">
        <v>-2.6</v>
      </c>
      <c r="F29" s="3">
        <v>-4.2</v>
      </c>
      <c r="G29" s="3">
        <v>-2.2000000000000002</v>
      </c>
      <c r="H29" s="3">
        <v>-1.7</v>
      </c>
      <c r="I29" s="3">
        <v>0.4</v>
      </c>
      <c r="J29" s="3">
        <v>-2.9</v>
      </c>
      <c r="K29" s="3">
        <v>-1.3</v>
      </c>
      <c r="L29" s="3">
        <v>-0.9</v>
      </c>
      <c r="M29" s="3">
        <v>-2.1</v>
      </c>
      <c r="N29" s="3">
        <v>-3.1</v>
      </c>
      <c r="O29" s="3"/>
      <c r="P29" s="3">
        <f t="shared" si="5"/>
        <v>-1.781818181818182</v>
      </c>
    </row>
    <row r="30" spans="1:16">
      <c r="A30" s="3" t="s">
        <v>9</v>
      </c>
      <c r="B30" s="3"/>
      <c r="C30" s="3"/>
      <c r="D30" s="3">
        <v>-1.1000000000000001</v>
      </c>
      <c r="E30" s="3">
        <v>0.9</v>
      </c>
      <c r="F30" s="3">
        <v>-0.8</v>
      </c>
      <c r="G30" s="3">
        <v>-0.7</v>
      </c>
      <c r="H30" s="10">
        <v>-0.01</v>
      </c>
      <c r="I30" s="3">
        <v>0.1</v>
      </c>
      <c r="J30" s="3">
        <v>0.6</v>
      </c>
      <c r="K30" s="3">
        <v>0.1</v>
      </c>
      <c r="L30" s="3">
        <v>-0.3</v>
      </c>
      <c r="M30" s="3">
        <v>0.2</v>
      </c>
      <c r="N30" s="3">
        <v>1.8</v>
      </c>
      <c r="O30" s="3"/>
      <c r="P30" s="3">
        <f t="shared" si="5"/>
        <v>7.1818181818181837E-2</v>
      </c>
    </row>
    <row r="31" spans="1:16">
      <c r="A31" s="3" t="s">
        <v>10</v>
      </c>
      <c r="B31" s="3"/>
      <c r="C31" s="3"/>
      <c r="D31" s="3">
        <v>1.2</v>
      </c>
      <c r="E31" s="3">
        <v>1</v>
      </c>
      <c r="F31" s="3">
        <v>1.5</v>
      </c>
      <c r="G31" s="3">
        <v>1.6</v>
      </c>
      <c r="H31" s="3">
        <v>2.5</v>
      </c>
      <c r="I31" s="3">
        <v>1.6</v>
      </c>
      <c r="J31" s="3">
        <v>0.7</v>
      </c>
      <c r="K31" s="3">
        <v>1.6</v>
      </c>
      <c r="L31" s="3">
        <v>1.7</v>
      </c>
      <c r="M31" s="3">
        <v>0.6</v>
      </c>
      <c r="N31" s="3">
        <v>1.5</v>
      </c>
      <c r="O31" s="3"/>
      <c r="P31" s="3">
        <f t="shared" si="5"/>
        <v>1.4090909090909089</v>
      </c>
    </row>
    <row r="32" spans="1:16">
      <c r="A32" s="3" t="s">
        <v>11</v>
      </c>
      <c r="B32" s="3"/>
      <c r="C32" s="3"/>
      <c r="D32" s="3">
        <v>3.9</v>
      </c>
      <c r="E32" s="3">
        <v>1.8</v>
      </c>
      <c r="F32" s="3">
        <v>1.2</v>
      </c>
      <c r="G32" s="3">
        <v>3.6</v>
      </c>
      <c r="H32" s="3">
        <v>2.2999999999999998</v>
      </c>
      <c r="I32" s="3">
        <v>1.6</v>
      </c>
      <c r="J32" s="3">
        <v>1.7</v>
      </c>
      <c r="K32" s="3">
        <v>2.5</v>
      </c>
      <c r="L32" s="3">
        <v>3.6</v>
      </c>
      <c r="M32" s="3">
        <v>4.3</v>
      </c>
      <c r="N32" s="3">
        <v>2.4</v>
      </c>
      <c r="O32" s="3"/>
      <c r="P32" s="3">
        <f t="shared" si="5"/>
        <v>2.6272727272727274</v>
      </c>
    </row>
    <row r="33" spans="1:16">
      <c r="A33" s="3" t="s">
        <v>12</v>
      </c>
      <c r="B33" s="3"/>
      <c r="C33" s="3"/>
      <c r="D33" s="3">
        <v>4.7</v>
      </c>
      <c r="E33" s="3">
        <v>2</v>
      </c>
      <c r="F33" s="3">
        <v>2.6</v>
      </c>
      <c r="G33" s="3">
        <v>3.6</v>
      </c>
      <c r="H33" s="3">
        <v>5.7</v>
      </c>
      <c r="I33" s="3">
        <v>4.3</v>
      </c>
      <c r="J33" s="3">
        <v>3.8</v>
      </c>
      <c r="K33" s="3">
        <v>2.1</v>
      </c>
      <c r="L33" s="3">
        <v>6.9</v>
      </c>
      <c r="M33" s="3">
        <v>5.0999999999999996</v>
      </c>
      <c r="N33" s="3">
        <v>4.5999999999999996</v>
      </c>
      <c r="O33" s="3"/>
      <c r="P33" s="3">
        <f t="shared" si="5"/>
        <v>4.1272727272727279</v>
      </c>
    </row>
    <row r="34" spans="1:16">
      <c r="A34" s="3" t="s">
        <v>0</v>
      </c>
      <c r="B34" s="3"/>
      <c r="C34" s="3"/>
      <c r="D34" s="3">
        <f t="shared" ref="D34:P34" si="6">AVERAGE(D22:D33)</f>
        <v>1.7749999999999997</v>
      </c>
      <c r="E34" s="3">
        <f t="shared" si="6"/>
        <v>1.0333333333333334</v>
      </c>
      <c r="F34" s="3">
        <f t="shared" si="6"/>
        <v>0.36666666666666675</v>
      </c>
      <c r="G34" s="3">
        <f t="shared" si="6"/>
        <v>1.8416666666666668</v>
      </c>
      <c r="H34" s="3">
        <f t="shared" si="6"/>
        <v>1.1825000000000001</v>
      </c>
      <c r="I34" s="3">
        <f t="shared" si="6"/>
        <v>1.6166666666666669</v>
      </c>
      <c r="J34" s="3">
        <f t="shared" si="6"/>
        <v>1.2666666666666666</v>
      </c>
      <c r="K34" s="3">
        <f t="shared" si="6"/>
        <v>0.91666666666666685</v>
      </c>
      <c r="L34" s="3">
        <f t="shared" si="6"/>
        <v>1.3916666666666668</v>
      </c>
      <c r="M34" s="3">
        <f t="shared" si="6"/>
        <v>1.5083333333333335</v>
      </c>
      <c r="N34" s="3">
        <f t="shared" si="6"/>
        <v>1.6000000000000003</v>
      </c>
      <c r="O34" s="3"/>
      <c r="P34" s="3">
        <f t="shared" si="6"/>
        <v>1.2902020202020203</v>
      </c>
    </row>
  </sheetData>
  <phoneticPr fontId="0" type="noConversion"/>
  <printOptions gridLines="1"/>
  <pageMargins left="0.15748031496062992" right="0.15748031496062992" top="0.59055118110236227" bottom="0.59055118110236227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34"/>
  <sheetViews>
    <sheetView workbookViewId="0"/>
  </sheetViews>
  <sheetFormatPr defaultColWidth="9.33203125" defaultRowHeight="12.75"/>
  <cols>
    <col min="1" max="10" width="7.83203125" style="2" customWidth="1"/>
    <col min="11" max="15" width="6.5" style="2" customWidth="1"/>
    <col min="16" max="16" width="7.83203125" style="2" customWidth="1"/>
    <col min="17" max="16384" width="9.33203125" style="2"/>
  </cols>
  <sheetData>
    <row r="1" spans="1:16">
      <c r="A1" s="2" t="s">
        <v>42</v>
      </c>
    </row>
    <row r="3" spans="1:16">
      <c r="A3" s="2" t="s">
        <v>29</v>
      </c>
    </row>
    <row r="4" spans="1:16">
      <c r="B4" s="2">
        <v>2011</v>
      </c>
      <c r="C4" s="2">
        <v>2012</v>
      </c>
      <c r="D4" s="2">
        <v>2013</v>
      </c>
      <c r="E4" s="2">
        <v>2014</v>
      </c>
      <c r="F4" s="2">
        <v>2015</v>
      </c>
      <c r="G4" s="2">
        <v>2016</v>
      </c>
      <c r="H4" s="2">
        <v>2017</v>
      </c>
      <c r="I4" s="2">
        <v>2018</v>
      </c>
      <c r="J4" s="2">
        <v>2019</v>
      </c>
      <c r="K4" s="2">
        <v>2020</v>
      </c>
      <c r="L4" s="2">
        <v>2021</v>
      </c>
      <c r="M4" s="2">
        <v>2022</v>
      </c>
      <c r="N4" s="2">
        <v>2023</v>
      </c>
      <c r="O4" s="2">
        <v>2024</v>
      </c>
      <c r="P4" s="2" t="s">
        <v>0</v>
      </c>
    </row>
    <row r="5" spans="1:16">
      <c r="A5" s="2" t="s">
        <v>1</v>
      </c>
      <c r="B5" s="3"/>
      <c r="C5" s="3"/>
      <c r="D5" s="3">
        <v>19.3</v>
      </c>
      <c r="E5" s="3">
        <v>17.600000000000001</v>
      </c>
      <c r="F5" s="3">
        <v>20.7</v>
      </c>
      <c r="G5" s="3">
        <v>18.8</v>
      </c>
      <c r="H5" s="3">
        <v>18</v>
      </c>
      <c r="I5" s="3">
        <v>20.6</v>
      </c>
      <c r="J5" s="3">
        <v>20.7</v>
      </c>
      <c r="K5" s="3">
        <v>19</v>
      </c>
      <c r="L5" s="3">
        <v>20.399999999999999</v>
      </c>
      <c r="M5" s="3">
        <v>19.2</v>
      </c>
      <c r="N5" s="3">
        <v>18.399999999999999</v>
      </c>
      <c r="O5" s="3">
        <v>20.3</v>
      </c>
      <c r="P5" s="3">
        <f>AVERAGE(B5:O5)</f>
        <v>19.416666666666668</v>
      </c>
    </row>
    <row r="6" spans="1:16">
      <c r="A6" s="2" t="s">
        <v>2</v>
      </c>
      <c r="B6" s="3"/>
      <c r="C6" s="3"/>
      <c r="D6" s="3">
        <v>19.399999999999999</v>
      </c>
      <c r="E6" s="3">
        <v>18.7</v>
      </c>
      <c r="F6" s="3">
        <v>18.899999999999999</v>
      </c>
      <c r="G6" s="3">
        <v>20</v>
      </c>
      <c r="H6" s="3">
        <v>17.899999999999999</v>
      </c>
      <c r="I6" s="3">
        <v>19.5</v>
      </c>
      <c r="J6" s="3">
        <v>20.5</v>
      </c>
      <c r="K6" s="3">
        <v>20.5</v>
      </c>
      <c r="L6" s="3">
        <v>19.399999999999999</v>
      </c>
      <c r="M6" s="3">
        <v>17.899999999999999</v>
      </c>
      <c r="N6" s="3">
        <v>18.600000000000001</v>
      </c>
      <c r="O6" s="3">
        <v>19.399999999999999</v>
      </c>
      <c r="P6" s="3">
        <f>AVERAGE(B6:O6)</f>
        <v>19.225000000000001</v>
      </c>
    </row>
    <row r="7" spans="1:16">
      <c r="A7" s="2" t="s">
        <v>3</v>
      </c>
      <c r="B7" s="3"/>
      <c r="C7" s="3"/>
      <c r="D7" s="3">
        <v>17.899999999999999</v>
      </c>
      <c r="E7" s="3">
        <v>15.9</v>
      </c>
      <c r="F7" s="3">
        <v>16.8</v>
      </c>
      <c r="G7" s="3">
        <v>17.8</v>
      </c>
      <c r="H7" s="3">
        <v>16.399999999999999</v>
      </c>
      <c r="I7" s="3">
        <v>17.399999999999999</v>
      </c>
      <c r="J7" s="3">
        <v>17.8</v>
      </c>
      <c r="K7" s="3">
        <v>17</v>
      </c>
      <c r="L7" s="3">
        <v>17.5</v>
      </c>
      <c r="M7" s="3">
        <v>16.5</v>
      </c>
      <c r="N7" s="3">
        <v>16.100000000000001</v>
      </c>
      <c r="O7" s="3">
        <v>15.8</v>
      </c>
      <c r="P7" s="3">
        <f>AVERAGE(B7:O7)</f>
        <v>16.908333333333335</v>
      </c>
    </row>
    <row r="8" spans="1:16">
      <c r="A8" s="2" t="s">
        <v>4</v>
      </c>
      <c r="B8" s="3"/>
      <c r="C8" s="3"/>
      <c r="D8" s="3">
        <v>14.2</v>
      </c>
      <c r="E8" s="3">
        <v>14.3</v>
      </c>
      <c r="F8" s="3">
        <v>13.7</v>
      </c>
      <c r="G8" s="3">
        <v>13.5</v>
      </c>
      <c r="H8" s="3">
        <v>13.7</v>
      </c>
      <c r="I8" s="3">
        <v>13.6</v>
      </c>
      <c r="J8" s="3">
        <v>13.5</v>
      </c>
      <c r="K8" s="3">
        <v>13.5</v>
      </c>
      <c r="L8" s="3">
        <v>14</v>
      </c>
      <c r="M8" s="3">
        <v>14</v>
      </c>
      <c r="N8" s="3">
        <v>14</v>
      </c>
      <c r="O8" s="3"/>
      <c r="P8" s="3">
        <f t="shared" ref="P7:P10" si="0">AVERAGE(B8:N8)</f>
        <v>13.818181818181818</v>
      </c>
    </row>
    <row r="9" spans="1:16">
      <c r="A9" s="2" t="s">
        <v>5</v>
      </c>
      <c r="B9" s="3"/>
      <c r="C9" s="3"/>
      <c r="D9" s="3">
        <v>10.6</v>
      </c>
      <c r="E9" s="3">
        <v>10.1</v>
      </c>
      <c r="F9" s="3">
        <v>10.3</v>
      </c>
      <c r="G9" s="3">
        <v>11.8</v>
      </c>
      <c r="H9" s="3">
        <v>10.199999999999999</v>
      </c>
      <c r="I9" s="3">
        <v>10.9</v>
      </c>
      <c r="J9" s="3">
        <v>11.4</v>
      </c>
      <c r="K9" s="3">
        <v>10.6</v>
      </c>
      <c r="L9" s="3">
        <v>10.8</v>
      </c>
      <c r="M9" s="3">
        <v>11.6</v>
      </c>
      <c r="N9" s="3">
        <v>12.2</v>
      </c>
      <c r="O9" s="3"/>
      <c r="P9" s="3">
        <f t="shared" si="0"/>
        <v>10.954545454545453</v>
      </c>
    </row>
    <row r="10" spans="1:16">
      <c r="A10" s="2" t="s">
        <v>6</v>
      </c>
      <c r="B10" s="3"/>
      <c r="C10" s="3"/>
      <c r="D10" s="3">
        <v>8.3000000000000007</v>
      </c>
      <c r="E10" s="3">
        <v>9</v>
      </c>
      <c r="F10" s="3">
        <v>8</v>
      </c>
      <c r="G10" s="3">
        <v>8.9</v>
      </c>
      <c r="H10" s="3">
        <v>8.3000000000000007</v>
      </c>
      <c r="I10" s="3">
        <v>8.1</v>
      </c>
      <c r="J10" s="3">
        <v>8.3000000000000007</v>
      </c>
      <c r="K10" s="3">
        <v>8.9</v>
      </c>
      <c r="L10" s="3">
        <v>9.6999999999999993</v>
      </c>
      <c r="M10" s="3">
        <v>9.1999999999999993</v>
      </c>
      <c r="N10" s="3">
        <v>9.5</v>
      </c>
      <c r="O10" s="3"/>
      <c r="P10" s="3">
        <f t="shared" si="0"/>
        <v>8.7454545454545478</v>
      </c>
    </row>
    <row r="11" spans="1:16">
      <c r="A11" s="2" t="s">
        <v>7</v>
      </c>
      <c r="B11" s="3"/>
      <c r="C11" s="3"/>
      <c r="D11" s="3">
        <v>7</v>
      </c>
      <c r="E11" s="3">
        <v>6.3</v>
      </c>
      <c r="F11" s="3">
        <v>6.3</v>
      </c>
      <c r="G11" s="3">
        <v>7.5</v>
      </c>
      <c r="H11" s="3">
        <v>7.4</v>
      </c>
      <c r="I11" s="3">
        <v>7.4</v>
      </c>
      <c r="J11" s="3">
        <v>8.4</v>
      </c>
      <c r="K11" s="3">
        <v>6.8</v>
      </c>
      <c r="L11" s="3">
        <v>7.6</v>
      </c>
      <c r="M11" s="3">
        <v>8.1999999999999993</v>
      </c>
      <c r="N11" s="3">
        <v>7.8</v>
      </c>
      <c r="O11" s="3"/>
      <c r="P11" s="3">
        <f t="shared" ref="P11:P16" si="1">AVERAGE(B11:N11)</f>
        <v>7.3363636363636351</v>
      </c>
    </row>
    <row r="12" spans="1:16">
      <c r="A12" s="2" t="s">
        <v>8</v>
      </c>
      <c r="B12" s="3"/>
      <c r="C12" s="3"/>
      <c r="D12" s="3">
        <v>9.6</v>
      </c>
      <c r="E12" s="3">
        <v>6.8</v>
      </c>
      <c r="F12" s="3">
        <v>7.2</v>
      </c>
      <c r="G12" s="3">
        <v>6.8</v>
      </c>
      <c r="H12" s="3">
        <v>8.6</v>
      </c>
      <c r="I12" s="3">
        <v>8.6999999999999993</v>
      </c>
      <c r="J12" s="3">
        <v>7.5</v>
      </c>
      <c r="K12" s="3">
        <v>8.4</v>
      </c>
      <c r="L12" s="3">
        <v>8.1999999999999993</v>
      </c>
      <c r="M12" s="3">
        <v>9.1</v>
      </c>
      <c r="N12" s="3">
        <v>7.1</v>
      </c>
      <c r="O12" s="3"/>
      <c r="P12" s="3">
        <f t="shared" si="1"/>
        <v>7.9999999999999991</v>
      </c>
    </row>
    <row r="13" spans="1:16">
      <c r="A13" s="2" t="s">
        <v>9</v>
      </c>
      <c r="B13" s="3"/>
      <c r="C13" s="3"/>
      <c r="D13" s="3">
        <v>9.1999999999999993</v>
      </c>
      <c r="E13" s="3">
        <v>9.3000000000000007</v>
      </c>
      <c r="F13" s="3">
        <v>8.8000000000000007</v>
      </c>
      <c r="G13" s="3">
        <v>9.9</v>
      </c>
      <c r="H13" s="3">
        <v>10.4</v>
      </c>
      <c r="I13" s="3">
        <v>10</v>
      </c>
      <c r="J13" s="3">
        <v>9.3000000000000007</v>
      </c>
      <c r="K13" s="3">
        <v>9.8000000000000007</v>
      </c>
      <c r="L13" s="3">
        <v>9.4</v>
      </c>
      <c r="M13" s="3">
        <v>10.199999999999999</v>
      </c>
      <c r="N13" s="3">
        <v>10.3</v>
      </c>
      <c r="O13" s="3"/>
      <c r="P13" s="3">
        <f t="shared" si="1"/>
        <v>9.6909090909090914</v>
      </c>
    </row>
    <row r="14" spans="1:16">
      <c r="A14" s="2" t="s">
        <v>10</v>
      </c>
      <c r="B14" s="3"/>
      <c r="C14" s="3"/>
      <c r="D14" s="3">
        <v>13</v>
      </c>
      <c r="E14" s="3">
        <v>10.9</v>
      </c>
      <c r="F14" s="3">
        <v>12.3</v>
      </c>
      <c r="G14" s="3">
        <v>12.5</v>
      </c>
      <c r="H14" s="3">
        <v>13.1</v>
      </c>
      <c r="I14" s="3">
        <v>13</v>
      </c>
      <c r="J14" s="3">
        <v>11.7</v>
      </c>
      <c r="K14" s="3">
        <v>12.8</v>
      </c>
      <c r="L14" s="3">
        <v>12.5</v>
      </c>
      <c r="M14" s="3">
        <v>11.6</v>
      </c>
      <c r="N14" s="3">
        <v>11.7</v>
      </c>
      <c r="O14" s="3"/>
      <c r="P14" s="3">
        <f t="shared" si="1"/>
        <v>12.281818181818181</v>
      </c>
    </row>
    <row r="15" spans="1:16">
      <c r="A15" s="2" t="s">
        <v>11</v>
      </c>
      <c r="B15" s="3"/>
      <c r="C15" s="3"/>
      <c r="D15" s="3">
        <v>15.6</v>
      </c>
      <c r="E15" s="3">
        <v>14.2</v>
      </c>
      <c r="F15" s="3">
        <v>14.5</v>
      </c>
      <c r="G15" s="3">
        <v>14.6</v>
      </c>
      <c r="H15" s="3">
        <v>16</v>
      </c>
      <c r="I15" s="3">
        <v>15.6</v>
      </c>
      <c r="J15" s="3">
        <v>15.7</v>
      </c>
      <c r="K15" s="3">
        <v>15.3</v>
      </c>
      <c r="L15" s="3">
        <v>16</v>
      </c>
      <c r="M15" s="3">
        <v>15.6</v>
      </c>
      <c r="N15" s="3">
        <v>14.4</v>
      </c>
      <c r="O15" s="3"/>
      <c r="P15" s="3">
        <f t="shared" si="1"/>
        <v>15.227272727272727</v>
      </c>
    </row>
    <row r="16" spans="1:16">
      <c r="A16" s="2" t="s">
        <v>12</v>
      </c>
      <c r="B16" s="3"/>
      <c r="C16" s="3"/>
      <c r="D16" s="3">
        <v>18.5</v>
      </c>
      <c r="E16" s="3">
        <v>17.2</v>
      </c>
      <c r="F16" s="3">
        <v>17.3</v>
      </c>
      <c r="G16" s="3">
        <v>16.3</v>
      </c>
      <c r="H16" s="3">
        <v>19.600000000000001</v>
      </c>
      <c r="I16" s="3">
        <v>19</v>
      </c>
      <c r="J16" s="3">
        <v>17.899999999999999</v>
      </c>
      <c r="K16" s="3">
        <v>17.5</v>
      </c>
      <c r="L16" s="3">
        <v>18.600000000000001</v>
      </c>
      <c r="M16" s="3">
        <v>17.3</v>
      </c>
      <c r="N16" s="3">
        <v>17.2</v>
      </c>
      <c r="O16" s="3"/>
      <c r="P16" s="3">
        <f t="shared" si="1"/>
        <v>17.854545454545455</v>
      </c>
    </row>
    <row r="17" spans="1:16">
      <c r="A17" s="3" t="s">
        <v>0</v>
      </c>
      <c r="B17" s="3"/>
      <c r="C17" s="3"/>
      <c r="D17" s="3">
        <f t="shared" ref="D17:P17" si="2">AVERAGE(D5:D16)</f>
        <v>13.549999999999999</v>
      </c>
      <c r="E17" s="3">
        <f t="shared" si="2"/>
        <v>12.524999999999999</v>
      </c>
      <c r="F17" s="3">
        <f t="shared" si="2"/>
        <v>12.9</v>
      </c>
      <c r="G17" s="3">
        <f t="shared" si="2"/>
        <v>13.200000000000001</v>
      </c>
      <c r="H17" s="3">
        <f t="shared" si="2"/>
        <v>13.299999999999999</v>
      </c>
      <c r="I17" s="3">
        <f t="shared" si="2"/>
        <v>13.649999999999999</v>
      </c>
      <c r="J17" s="3">
        <f t="shared" si="2"/>
        <v>13.558333333333332</v>
      </c>
      <c r="K17" s="3">
        <f t="shared" si="2"/>
        <v>13.341666666666667</v>
      </c>
      <c r="L17" s="3">
        <f t="shared" si="2"/>
        <v>13.674999999999999</v>
      </c>
      <c r="M17" s="3">
        <f t="shared" si="2"/>
        <v>13.366666666666667</v>
      </c>
      <c r="N17" s="3">
        <f t="shared" si="2"/>
        <v>13.108333333333333</v>
      </c>
      <c r="O17" s="3"/>
      <c r="P17" s="3">
        <f t="shared" si="2"/>
        <v>13.288257575757575</v>
      </c>
    </row>
    <row r="18" spans="1:16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22" spans="1:16"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6"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6"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6"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6"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6"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6"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6"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6"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6"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6"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</sheetData>
  <phoneticPr fontId="0" type="noConversion"/>
  <printOptions gridLines="1"/>
  <pageMargins left="0.15748031496062992" right="0.15748031496062992" top="0.39370078740157483" bottom="0.39370078740157483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34"/>
  <sheetViews>
    <sheetView workbookViewId="0"/>
  </sheetViews>
  <sheetFormatPr defaultColWidth="9.33203125" defaultRowHeight="12.75"/>
  <cols>
    <col min="1" max="1" width="7.6640625" style="2" customWidth="1"/>
    <col min="2" max="2" width="8.1640625" style="2" bestFit="1" customWidth="1"/>
    <col min="3" max="3" width="7" style="2" bestFit="1" customWidth="1"/>
    <col min="4" max="4" width="8.1640625" style="2" bestFit="1" customWidth="1"/>
    <col min="5" max="6" width="8.5" style="2" bestFit="1" customWidth="1"/>
    <col min="7" max="8" width="8.5" style="2" customWidth="1"/>
    <col min="9" max="10" width="8.33203125" style="2" customWidth="1"/>
    <col min="11" max="11" width="7.83203125" style="2" bestFit="1" customWidth="1"/>
    <col min="12" max="15" width="7.83203125" style="2" customWidth="1"/>
    <col min="16" max="16384" width="9.33203125" style="2"/>
  </cols>
  <sheetData>
    <row r="1" spans="1:16">
      <c r="A1" s="2" t="s">
        <v>42</v>
      </c>
    </row>
    <row r="3" spans="1:16">
      <c r="A3" s="2" t="s">
        <v>24</v>
      </c>
    </row>
    <row r="4" spans="1:16">
      <c r="B4" s="2">
        <v>2011</v>
      </c>
      <c r="C4" s="2">
        <v>2012</v>
      </c>
      <c r="D4" s="2">
        <v>2013</v>
      </c>
      <c r="E4" s="2">
        <v>2014</v>
      </c>
      <c r="F4" s="2">
        <v>2015</v>
      </c>
      <c r="G4" s="2">
        <v>2016</v>
      </c>
      <c r="H4" s="2">
        <v>2017</v>
      </c>
      <c r="I4" s="2">
        <v>2018</v>
      </c>
      <c r="J4" s="2">
        <v>2019</v>
      </c>
      <c r="K4" s="2">
        <v>2020</v>
      </c>
      <c r="L4" s="2">
        <v>2021</v>
      </c>
      <c r="M4" s="2">
        <v>2022</v>
      </c>
      <c r="N4" s="2">
        <v>2023</v>
      </c>
      <c r="O4" s="2">
        <v>2024</v>
      </c>
      <c r="P4" s="2" t="s">
        <v>0</v>
      </c>
    </row>
    <row r="5" spans="1:16">
      <c r="A5" s="2" t="s">
        <v>1</v>
      </c>
      <c r="B5" s="3"/>
      <c r="C5" s="3"/>
      <c r="D5" s="3">
        <v>654</v>
      </c>
      <c r="E5" s="3">
        <v>605.4</v>
      </c>
      <c r="F5" s="3">
        <v>632.1</v>
      </c>
      <c r="G5" s="3">
        <v>654.4</v>
      </c>
      <c r="H5" s="3">
        <v>717.5</v>
      </c>
      <c r="I5" s="3">
        <v>669.1</v>
      </c>
      <c r="J5" s="3">
        <v>770.7</v>
      </c>
      <c r="K5" s="3">
        <v>680.4</v>
      </c>
      <c r="L5" s="3">
        <v>784.5</v>
      </c>
      <c r="M5" s="3">
        <v>778.6</v>
      </c>
      <c r="N5" s="3">
        <v>672.2</v>
      </c>
      <c r="O5" s="3">
        <v>797.7</v>
      </c>
      <c r="P5" s="3">
        <f>AVERAGE(B5:O5)</f>
        <v>701.38333333333333</v>
      </c>
    </row>
    <row r="6" spans="1:16">
      <c r="A6" s="2" t="s">
        <v>2</v>
      </c>
      <c r="B6" s="3"/>
      <c r="C6" s="3"/>
      <c r="D6" s="3">
        <v>554.4</v>
      </c>
      <c r="E6" s="3">
        <v>495.5</v>
      </c>
      <c r="F6" s="3">
        <v>493.8</v>
      </c>
      <c r="G6" s="3">
        <v>649.4</v>
      </c>
      <c r="H6" s="3">
        <v>573</v>
      </c>
      <c r="I6" s="3">
        <v>535.29999999999995</v>
      </c>
      <c r="J6" s="3">
        <v>641.1</v>
      </c>
      <c r="K6" s="3">
        <v>611.79999999999995</v>
      </c>
      <c r="L6" s="3">
        <v>626.79999999999995</v>
      </c>
      <c r="M6" s="3">
        <v>452</v>
      </c>
      <c r="N6" s="3">
        <v>518.1</v>
      </c>
      <c r="O6" s="3">
        <v>640.79999999999995</v>
      </c>
      <c r="P6" s="3">
        <f>AVERAGE(B6:O6)</f>
        <v>566</v>
      </c>
    </row>
    <row r="7" spans="1:16">
      <c r="A7" s="2" t="s">
        <v>3</v>
      </c>
      <c r="B7" s="3"/>
      <c r="C7" s="3"/>
      <c r="D7" s="3">
        <v>442.2</v>
      </c>
      <c r="E7" s="3">
        <v>390.7</v>
      </c>
      <c r="F7" s="3">
        <v>410.5</v>
      </c>
      <c r="G7" s="3">
        <v>491</v>
      </c>
      <c r="H7" s="3">
        <v>440.9</v>
      </c>
      <c r="I7" s="3">
        <v>486.8</v>
      </c>
      <c r="J7" s="3">
        <v>479.7</v>
      </c>
      <c r="K7" s="3">
        <v>500.4</v>
      </c>
      <c r="L7" s="3">
        <v>471.8</v>
      </c>
      <c r="M7" s="3">
        <v>491.2</v>
      </c>
      <c r="N7" s="3">
        <v>496.4</v>
      </c>
      <c r="O7" s="3">
        <v>512.1</v>
      </c>
      <c r="P7" s="3">
        <f>AVERAGE(B7:O7)</f>
        <v>467.80833333333334</v>
      </c>
    </row>
    <row r="8" spans="1:16">
      <c r="A8" s="2" t="s">
        <v>4</v>
      </c>
      <c r="B8" s="3"/>
      <c r="C8" s="3"/>
      <c r="D8" s="3">
        <v>236.2</v>
      </c>
      <c r="E8" s="3">
        <v>222</v>
      </c>
      <c r="F8" s="3">
        <v>236.1</v>
      </c>
      <c r="G8" s="3">
        <v>372.4</v>
      </c>
      <c r="H8" s="3">
        <v>293.7</v>
      </c>
      <c r="I8" s="3">
        <v>324.5</v>
      </c>
      <c r="J8" s="3">
        <v>337.8</v>
      </c>
      <c r="K8" s="3">
        <v>374.7</v>
      </c>
      <c r="L8" s="3">
        <v>338.7</v>
      </c>
      <c r="M8" s="3">
        <v>364.1</v>
      </c>
      <c r="N8" s="3">
        <v>318.8</v>
      </c>
      <c r="O8" s="3"/>
      <c r="P8" s="3">
        <f t="shared" ref="P7:P10" si="0">AVERAGE(B8:N8)</f>
        <v>310.81818181818176</v>
      </c>
    </row>
    <row r="9" spans="1:16">
      <c r="A9" s="2" t="s">
        <v>5</v>
      </c>
      <c r="B9" s="3"/>
      <c r="C9" s="3"/>
      <c r="D9" s="3">
        <v>191.5</v>
      </c>
      <c r="E9" s="3">
        <v>194.5</v>
      </c>
      <c r="F9" s="3">
        <v>197.9</v>
      </c>
      <c r="G9" s="3">
        <v>229.6</v>
      </c>
      <c r="H9" s="3">
        <v>251</v>
      </c>
      <c r="I9" s="3">
        <v>215.1</v>
      </c>
      <c r="J9" s="3">
        <v>265.5</v>
      </c>
      <c r="K9" s="3">
        <v>233.8</v>
      </c>
      <c r="L9" s="3">
        <v>224.8</v>
      </c>
      <c r="M9" s="3">
        <v>231</v>
      </c>
      <c r="N9" s="3">
        <v>210.1</v>
      </c>
      <c r="O9" s="3"/>
      <c r="P9" s="3">
        <f t="shared" si="0"/>
        <v>222.25454545454542</v>
      </c>
    </row>
    <row r="10" spans="1:16">
      <c r="A10" s="2" t="s">
        <v>6</v>
      </c>
      <c r="B10" s="3"/>
      <c r="C10" s="3"/>
      <c r="D10" s="3">
        <v>121.3</v>
      </c>
      <c r="E10" s="3">
        <v>130.19999999999999</v>
      </c>
      <c r="F10" s="3">
        <v>140.30000000000001</v>
      </c>
      <c r="G10" s="3">
        <v>177.5</v>
      </c>
      <c r="H10" s="3">
        <v>182.7</v>
      </c>
      <c r="I10" s="3">
        <v>159.6</v>
      </c>
      <c r="J10" s="3">
        <v>180.6</v>
      </c>
      <c r="K10" s="3">
        <v>153</v>
      </c>
      <c r="L10" s="3">
        <v>155.80000000000001</v>
      </c>
      <c r="M10" s="3">
        <v>164.8</v>
      </c>
      <c r="N10" s="3">
        <v>177</v>
      </c>
      <c r="O10" s="3"/>
      <c r="P10" s="3">
        <f t="shared" si="0"/>
        <v>158.43636363636364</v>
      </c>
    </row>
    <row r="11" spans="1:16">
      <c r="A11" s="2" t="s">
        <v>7</v>
      </c>
      <c r="B11" s="3"/>
      <c r="C11" s="3"/>
      <c r="D11" s="3">
        <v>172.3</v>
      </c>
      <c r="E11" s="3">
        <v>168.8</v>
      </c>
      <c r="F11" s="3">
        <v>162.19999999999999</v>
      </c>
      <c r="G11" s="3">
        <v>226.1</v>
      </c>
      <c r="H11" s="3">
        <v>207.4</v>
      </c>
      <c r="I11" s="3">
        <v>164.5</v>
      </c>
      <c r="J11" s="3">
        <v>191</v>
      </c>
      <c r="K11" s="3">
        <v>210.9</v>
      </c>
      <c r="L11" s="3">
        <v>212</v>
      </c>
      <c r="M11" s="3">
        <v>170</v>
      </c>
      <c r="N11" s="3">
        <v>219</v>
      </c>
      <c r="O11" s="3"/>
      <c r="P11" s="3">
        <f t="shared" ref="P11:P16" si="1">AVERAGE(B11:N11)</f>
        <v>191.29090909090908</v>
      </c>
    </row>
    <row r="12" spans="1:16">
      <c r="A12" s="2" t="s">
        <v>8</v>
      </c>
      <c r="B12" s="3"/>
      <c r="C12" s="3"/>
      <c r="D12" s="3">
        <v>223.3</v>
      </c>
      <c r="E12" s="3">
        <v>241.5</v>
      </c>
      <c r="F12" s="3">
        <v>228</v>
      </c>
      <c r="G12" s="3">
        <v>303.60000000000002</v>
      </c>
      <c r="H12" s="3">
        <v>290.5</v>
      </c>
      <c r="I12" s="3">
        <v>257</v>
      </c>
      <c r="J12" s="3">
        <v>303.7</v>
      </c>
      <c r="K12" s="3">
        <v>324.2</v>
      </c>
      <c r="L12" s="3">
        <v>258.7</v>
      </c>
      <c r="M12" s="3">
        <v>285.5</v>
      </c>
      <c r="N12" s="3">
        <v>324.8</v>
      </c>
      <c r="O12" s="3"/>
      <c r="P12" s="3">
        <f t="shared" si="1"/>
        <v>276.43636363636364</v>
      </c>
    </row>
    <row r="13" spans="1:16">
      <c r="A13" s="2" t="s">
        <v>9</v>
      </c>
      <c r="B13" s="3"/>
      <c r="C13" s="3"/>
      <c r="D13" s="3">
        <v>315.60000000000002</v>
      </c>
      <c r="E13" s="3">
        <v>336.4</v>
      </c>
      <c r="F13" s="3">
        <v>431</v>
      </c>
      <c r="G13" s="3">
        <v>362.7</v>
      </c>
      <c r="H13" s="3">
        <v>393.3</v>
      </c>
      <c r="I13" s="3">
        <v>427.3</v>
      </c>
      <c r="J13" s="3">
        <v>404.3</v>
      </c>
      <c r="K13" s="3">
        <v>445.2</v>
      </c>
      <c r="L13" s="3">
        <v>416</v>
      </c>
      <c r="M13" s="3">
        <v>397</v>
      </c>
      <c r="N13" s="3">
        <v>373.5</v>
      </c>
      <c r="O13" s="3"/>
      <c r="P13" s="3">
        <f t="shared" si="1"/>
        <v>391.11818181818182</v>
      </c>
    </row>
    <row r="14" spans="1:16">
      <c r="A14" s="2" t="s">
        <v>10</v>
      </c>
      <c r="B14" s="3"/>
      <c r="C14" s="3"/>
      <c r="D14" s="3">
        <v>475.5</v>
      </c>
      <c r="E14" s="3">
        <v>518.70000000000005</v>
      </c>
      <c r="F14" s="3">
        <v>614.79999999999995</v>
      </c>
      <c r="G14" s="3">
        <v>597.79999999999995</v>
      </c>
      <c r="H14" s="3">
        <v>572.20000000000005</v>
      </c>
      <c r="I14" s="3">
        <v>614.6</v>
      </c>
      <c r="J14" s="3">
        <v>566.5</v>
      </c>
      <c r="K14" s="3">
        <v>573.20000000000005</v>
      </c>
      <c r="L14" s="3">
        <v>566.6</v>
      </c>
      <c r="M14" s="3">
        <v>594.70000000000005</v>
      </c>
      <c r="N14" s="3">
        <v>621.29999999999995</v>
      </c>
      <c r="O14" s="3"/>
      <c r="P14" s="3">
        <f t="shared" si="1"/>
        <v>574.17272727272734</v>
      </c>
    </row>
    <row r="15" spans="1:16">
      <c r="A15" s="2" t="s">
        <v>11</v>
      </c>
      <c r="B15" s="3"/>
      <c r="C15" s="3"/>
      <c r="D15" s="3">
        <v>516.20000000000005</v>
      </c>
      <c r="E15" s="3">
        <v>586.4</v>
      </c>
      <c r="F15" s="3">
        <v>698.9</v>
      </c>
      <c r="G15" s="3">
        <v>629.70000000000005</v>
      </c>
      <c r="H15" s="3">
        <v>666.4</v>
      </c>
      <c r="I15" s="3">
        <v>613.9</v>
      </c>
      <c r="J15" s="3">
        <v>694.1</v>
      </c>
      <c r="K15" s="3">
        <v>556.4</v>
      </c>
      <c r="L15" s="3">
        <v>649.29999999999995</v>
      </c>
      <c r="M15" s="3">
        <v>670.7</v>
      </c>
      <c r="N15" s="3">
        <v>662.7</v>
      </c>
      <c r="O15" s="3"/>
      <c r="P15" s="3">
        <f t="shared" si="1"/>
        <v>631.33636363636367</v>
      </c>
    </row>
    <row r="16" spans="1:16">
      <c r="A16" s="2" t="s">
        <v>12</v>
      </c>
      <c r="B16" s="3"/>
      <c r="C16" s="3"/>
      <c r="D16" s="3">
        <v>619.20000000000005</v>
      </c>
      <c r="E16" s="3">
        <v>561.29999999999995</v>
      </c>
      <c r="F16" s="3">
        <v>777.5</v>
      </c>
      <c r="G16" s="3">
        <v>724.9</v>
      </c>
      <c r="H16" s="3">
        <v>806</v>
      </c>
      <c r="I16" s="3">
        <v>678.4</v>
      </c>
      <c r="J16" s="3">
        <v>755.3</v>
      </c>
      <c r="K16" s="3">
        <v>711.4</v>
      </c>
      <c r="L16" s="3">
        <v>630.9</v>
      </c>
      <c r="M16" s="3">
        <v>686.9</v>
      </c>
      <c r="N16" s="3">
        <v>711.6</v>
      </c>
      <c r="O16" s="3"/>
      <c r="P16" s="3">
        <f t="shared" si="1"/>
        <v>696.67272727272723</v>
      </c>
    </row>
    <row r="17" spans="1:16">
      <c r="A17" s="2" t="s">
        <v>16</v>
      </c>
      <c r="B17" s="3"/>
      <c r="C17" s="3"/>
      <c r="D17" s="3">
        <f t="shared" ref="D17:P17" si="2">SUM(D5:D16)</f>
        <v>4521.7000000000007</v>
      </c>
      <c r="E17" s="3">
        <f t="shared" si="2"/>
        <v>4451.4000000000005</v>
      </c>
      <c r="F17" s="3">
        <f t="shared" si="2"/>
        <v>5023.0999999999995</v>
      </c>
      <c r="G17" s="3">
        <f t="shared" si="2"/>
        <v>5419.0999999999985</v>
      </c>
      <c r="H17" s="3">
        <f t="shared" si="2"/>
        <v>5394.6</v>
      </c>
      <c r="I17" s="3">
        <f t="shared" ref="I17:N17" si="3">SUM(I5:I16)</f>
        <v>5146.0999999999995</v>
      </c>
      <c r="J17" s="3">
        <f t="shared" si="3"/>
        <v>5590.3</v>
      </c>
      <c r="K17" s="3">
        <f t="shared" si="3"/>
        <v>5375.3999999999987</v>
      </c>
      <c r="L17" s="3">
        <f t="shared" si="3"/>
        <v>5335.9</v>
      </c>
      <c r="M17" s="3">
        <f t="shared" si="3"/>
        <v>5286.5</v>
      </c>
      <c r="N17" s="3">
        <f t="shared" si="3"/>
        <v>5305.5000000000009</v>
      </c>
      <c r="O17" s="3"/>
      <c r="P17" s="3">
        <f t="shared" si="2"/>
        <v>5187.7280303030311</v>
      </c>
    </row>
    <row r="18" spans="1:16">
      <c r="A18" s="2" t="s">
        <v>0</v>
      </c>
      <c r="B18" s="3"/>
      <c r="C18" s="3"/>
      <c r="D18" s="3">
        <f t="shared" ref="D18:P18" si="4">AVERAGE(D5:D16)</f>
        <v>376.80833333333339</v>
      </c>
      <c r="E18" s="3">
        <f t="shared" si="4"/>
        <v>370.95000000000005</v>
      </c>
      <c r="F18" s="3">
        <f t="shared" si="4"/>
        <v>418.59166666666664</v>
      </c>
      <c r="G18" s="3">
        <f t="shared" si="4"/>
        <v>451.59166666666653</v>
      </c>
      <c r="H18" s="3">
        <f t="shared" si="4"/>
        <v>449.55</v>
      </c>
      <c r="I18" s="3">
        <f t="shared" ref="I18:N18" si="5">AVERAGE(I5:I16)</f>
        <v>428.84166666666664</v>
      </c>
      <c r="J18" s="3">
        <f t="shared" si="5"/>
        <v>465.85833333333335</v>
      </c>
      <c r="K18" s="3">
        <f t="shared" si="5"/>
        <v>447.94999999999987</v>
      </c>
      <c r="L18" s="3">
        <f t="shared" si="5"/>
        <v>444.6583333333333</v>
      </c>
      <c r="M18" s="3">
        <f t="shared" si="5"/>
        <v>440.54166666666669</v>
      </c>
      <c r="N18" s="3">
        <f t="shared" si="5"/>
        <v>442.12500000000006</v>
      </c>
      <c r="O18" s="3"/>
      <c r="P18" s="3">
        <f t="shared" si="4"/>
        <v>432.31066919191926</v>
      </c>
    </row>
    <row r="20" spans="1:16">
      <c r="A20" s="2" t="s">
        <v>23</v>
      </c>
    </row>
    <row r="21" spans="1:16">
      <c r="B21" s="2">
        <v>2011</v>
      </c>
      <c r="C21" s="2">
        <v>2012</v>
      </c>
      <c r="D21" s="2">
        <v>2013</v>
      </c>
      <c r="E21" s="2">
        <v>2014</v>
      </c>
      <c r="F21" s="2">
        <v>2015</v>
      </c>
      <c r="G21" s="2">
        <v>2016</v>
      </c>
      <c r="H21" s="2">
        <v>2017</v>
      </c>
      <c r="I21" s="2">
        <v>2018</v>
      </c>
      <c r="J21" s="2">
        <v>2019</v>
      </c>
      <c r="K21" s="2">
        <v>2020</v>
      </c>
      <c r="L21" s="2">
        <v>2021</v>
      </c>
      <c r="M21" s="2">
        <v>2022</v>
      </c>
      <c r="N21" s="2">
        <v>2023</v>
      </c>
      <c r="O21" s="2">
        <v>2024</v>
      </c>
      <c r="P21" s="2" t="s">
        <v>0</v>
      </c>
    </row>
    <row r="22" spans="1:16">
      <c r="A22" s="2" t="s">
        <v>1</v>
      </c>
      <c r="B22" s="3"/>
      <c r="C22" s="3"/>
      <c r="D22" s="3">
        <v>21.1</v>
      </c>
      <c r="E22" s="3">
        <v>19.5</v>
      </c>
      <c r="F22" s="3">
        <v>20.399999999999999</v>
      </c>
      <c r="G22" s="3">
        <v>21.1</v>
      </c>
      <c r="H22" s="3">
        <v>23.1</v>
      </c>
      <c r="I22" s="3">
        <v>21.6</v>
      </c>
      <c r="J22" s="3">
        <v>24.9</v>
      </c>
      <c r="K22" s="3">
        <v>21.9</v>
      </c>
      <c r="L22" s="3">
        <v>25.3</v>
      </c>
      <c r="M22" s="3">
        <v>25.1</v>
      </c>
      <c r="N22" s="3">
        <v>21.7</v>
      </c>
      <c r="O22" s="3">
        <v>25.7</v>
      </c>
      <c r="P22" s="3">
        <f>AVERAGE(B22:O22)</f>
        <v>22.616666666666664</v>
      </c>
    </row>
    <row r="23" spans="1:16">
      <c r="A23" s="2" t="s">
        <v>2</v>
      </c>
      <c r="B23" s="3"/>
      <c r="C23" s="3"/>
      <c r="D23" s="3">
        <v>19.8</v>
      </c>
      <c r="E23" s="3">
        <v>17.7</v>
      </c>
      <c r="F23" s="3">
        <v>17.600000000000001</v>
      </c>
      <c r="G23" s="3">
        <v>22.4</v>
      </c>
      <c r="H23" s="3">
        <v>20.5</v>
      </c>
      <c r="I23" s="3">
        <v>19.100000000000001</v>
      </c>
      <c r="J23" s="3">
        <v>22.9</v>
      </c>
      <c r="K23" s="3">
        <v>21.1</v>
      </c>
      <c r="L23" s="3">
        <v>22.4</v>
      </c>
      <c r="M23" s="3">
        <v>16.100000000000001</v>
      </c>
      <c r="N23" s="3">
        <v>18.5</v>
      </c>
      <c r="O23" s="3">
        <v>22.1</v>
      </c>
      <c r="P23" s="3">
        <f>AVERAGE(B23:O23)</f>
        <v>20.016666666666666</v>
      </c>
    </row>
    <row r="24" spans="1:16">
      <c r="A24" s="2" t="s">
        <v>3</v>
      </c>
      <c r="B24" s="3"/>
      <c r="C24" s="3"/>
      <c r="D24" s="3">
        <v>14.3</v>
      </c>
      <c r="E24" s="3">
        <v>12.6</v>
      </c>
      <c r="F24" s="3">
        <v>13.2</v>
      </c>
      <c r="G24" s="3">
        <v>15.8</v>
      </c>
      <c r="H24" s="3">
        <v>14.2</v>
      </c>
      <c r="I24" s="3">
        <v>15.7</v>
      </c>
      <c r="J24" s="3">
        <v>15.5</v>
      </c>
      <c r="K24" s="3">
        <v>16.100000000000001</v>
      </c>
      <c r="L24" s="3">
        <v>15.2</v>
      </c>
      <c r="M24" s="3">
        <v>15.8</v>
      </c>
      <c r="N24" s="3">
        <v>16</v>
      </c>
      <c r="O24" s="3">
        <v>16.5</v>
      </c>
      <c r="P24" s="3">
        <f>AVERAGE(B24:O24)</f>
        <v>15.075000000000001</v>
      </c>
    </row>
    <row r="25" spans="1:16">
      <c r="A25" s="2" t="s">
        <v>4</v>
      </c>
      <c r="B25" s="3"/>
      <c r="C25" s="3"/>
      <c r="D25" s="3">
        <v>7.9</v>
      </c>
      <c r="E25" s="3">
        <v>7.4</v>
      </c>
      <c r="F25" s="3">
        <v>7.9</v>
      </c>
      <c r="G25" s="3">
        <v>12.4</v>
      </c>
      <c r="H25" s="3">
        <v>9.8000000000000007</v>
      </c>
      <c r="I25" s="3">
        <v>10.8</v>
      </c>
      <c r="J25" s="3">
        <v>11.3</v>
      </c>
      <c r="K25" s="3">
        <v>12.5</v>
      </c>
      <c r="L25" s="3">
        <v>11.3</v>
      </c>
      <c r="M25" s="3">
        <v>12.1</v>
      </c>
      <c r="N25" s="3">
        <v>10.6</v>
      </c>
      <c r="O25" s="3"/>
      <c r="P25" s="3">
        <f t="shared" ref="P24:P27" si="6">AVERAGE(B25:N25)</f>
        <v>10.363636363636362</v>
      </c>
    </row>
    <row r="26" spans="1:16">
      <c r="A26" s="2" t="s">
        <v>5</v>
      </c>
      <c r="B26" s="3"/>
      <c r="C26" s="3"/>
      <c r="D26" s="3">
        <v>6.2</v>
      </c>
      <c r="E26" s="3">
        <v>6.3</v>
      </c>
      <c r="F26" s="3">
        <v>6.4</v>
      </c>
      <c r="G26" s="3">
        <v>7.4</v>
      </c>
      <c r="H26" s="3">
        <v>8.1</v>
      </c>
      <c r="I26" s="3">
        <v>6.9</v>
      </c>
      <c r="J26" s="3">
        <v>8.6</v>
      </c>
      <c r="K26" s="3">
        <v>7.5</v>
      </c>
      <c r="L26" s="3">
        <v>7.3</v>
      </c>
      <c r="M26" s="3">
        <v>7.5</v>
      </c>
      <c r="N26" s="3">
        <v>6.8</v>
      </c>
      <c r="O26" s="3"/>
      <c r="P26" s="3">
        <f t="shared" si="6"/>
        <v>7.1818181818181817</v>
      </c>
    </row>
    <row r="27" spans="1:16">
      <c r="A27" s="2" t="s">
        <v>6</v>
      </c>
      <c r="B27" s="3"/>
      <c r="C27" s="3"/>
      <c r="D27" s="3">
        <v>4</v>
      </c>
      <c r="E27" s="3">
        <v>4.3</v>
      </c>
      <c r="F27" s="3">
        <v>4.7</v>
      </c>
      <c r="G27" s="3">
        <v>5.9</v>
      </c>
      <c r="H27" s="3">
        <v>6.1</v>
      </c>
      <c r="I27" s="3">
        <v>5.3</v>
      </c>
      <c r="J27" s="3">
        <v>6</v>
      </c>
      <c r="K27" s="3">
        <v>5.0999999999999996</v>
      </c>
      <c r="L27" s="3">
        <v>5.2</v>
      </c>
      <c r="M27" s="3">
        <v>5.5</v>
      </c>
      <c r="N27" s="3">
        <v>5.9</v>
      </c>
      <c r="O27" s="3"/>
      <c r="P27" s="3">
        <f t="shared" si="6"/>
        <v>5.2727272727272725</v>
      </c>
    </row>
    <row r="28" spans="1:16">
      <c r="A28" s="2" t="s">
        <v>7</v>
      </c>
      <c r="B28" s="3"/>
      <c r="C28" s="3"/>
      <c r="D28" s="3">
        <v>5.6</v>
      </c>
      <c r="E28" s="3">
        <v>5.4</v>
      </c>
      <c r="F28" s="3">
        <v>5.2</v>
      </c>
      <c r="G28" s="3">
        <v>7.3</v>
      </c>
      <c r="H28" s="3">
        <v>6.7</v>
      </c>
      <c r="I28" s="3">
        <v>5.3</v>
      </c>
      <c r="J28" s="3">
        <v>6.2</v>
      </c>
      <c r="K28" s="3">
        <v>6.8</v>
      </c>
      <c r="L28" s="3">
        <v>6.8</v>
      </c>
      <c r="M28" s="3">
        <v>5.5</v>
      </c>
      <c r="N28" s="3">
        <v>7.1</v>
      </c>
      <c r="O28" s="3"/>
      <c r="P28" s="3">
        <f t="shared" ref="P28:P33" si="7">AVERAGE(B28:N28)</f>
        <v>6.172727272727272</v>
      </c>
    </row>
    <row r="29" spans="1:16">
      <c r="A29" s="2" t="s">
        <v>8</v>
      </c>
      <c r="B29" s="3"/>
      <c r="C29" s="3"/>
      <c r="D29" s="3">
        <v>7.2</v>
      </c>
      <c r="E29" s="3">
        <v>7.8</v>
      </c>
      <c r="F29" s="3">
        <v>7.4</v>
      </c>
      <c r="G29" s="3">
        <v>9.8000000000000007</v>
      </c>
      <c r="H29" s="3">
        <v>9.4</v>
      </c>
      <c r="I29" s="3">
        <v>8.3000000000000007</v>
      </c>
      <c r="J29" s="3">
        <v>9.8000000000000007</v>
      </c>
      <c r="K29" s="3">
        <v>10.5</v>
      </c>
      <c r="L29" s="3">
        <v>8.3000000000000007</v>
      </c>
      <c r="M29" s="3">
        <v>9.1999999999999993</v>
      </c>
      <c r="N29" s="3">
        <v>10.5</v>
      </c>
      <c r="O29" s="3"/>
      <c r="P29" s="3">
        <f t="shared" si="7"/>
        <v>8.9272727272727277</v>
      </c>
    </row>
    <row r="30" spans="1:16">
      <c r="A30" s="2" t="s">
        <v>9</v>
      </c>
      <c r="B30" s="3"/>
      <c r="C30" s="3"/>
      <c r="D30" s="3">
        <v>10.5</v>
      </c>
      <c r="E30" s="3">
        <v>11.2</v>
      </c>
      <c r="F30" s="3">
        <v>14.4</v>
      </c>
      <c r="G30" s="3">
        <v>12.1</v>
      </c>
      <c r="H30" s="3">
        <v>13.1</v>
      </c>
      <c r="I30" s="3">
        <v>14.2</v>
      </c>
      <c r="J30" s="3">
        <v>13.5</v>
      </c>
      <c r="K30" s="3">
        <v>14.8</v>
      </c>
      <c r="L30" s="3">
        <v>13.9</v>
      </c>
      <c r="M30" s="3">
        <v>13.2</v>
      </c>
      <c r="N30" s="3">
        <v>12.5</v>
      </c>
      <c r="O30" s="3"/>
      <c r="P30" s="3">
        <f t="shared" si="7"/>
        <v>13.036363636363637</v>
      </c>
    </row>
    <row r="31" spans="1:16">
      <c r="A31" s="2" t="s">
        <v>10</v>
      </c>
      <c r="B31" s="3"/>
      <c r="C31" s="3"/>
      <c r="D31" s="3">
        <v>15.3</v>
      </c>
      <c r="E31" s="3">
        <v>16.7</v>
      </c>
      <c r="F31" s="3">
        <v>19.8</v>
      </c>
      <c r="G31" s="3">
        <v>19.3</v>
      </c>
      <c r="H31" s="3">
        <v>18.5</v>
      </c>
      <c r="I31" s="3">
        <v>19.8</v>
      </c>
      <c r="J31" s="3">
        <v>18.3</v>
      </c>
      <c r="K31" s="3">
        <v>18.5</v>
      </c>
      <c r="L31" s="3">
        <v>18.3</v>
      </c>
      <c r="M31" s="3">
        <v>19.2</v>
      </c>
      <c r="N31" s="3">
        <v>20</v>
      </c>
      <c r="O31" s="3"/>
      <c r="P31" s="3">
        <f t="shared" si="7"/>
        <v>18.518181818181816</v>
      </c>
    </row>
    <row r="32" spans="1:16">
      <c r="A32" s="2" t="s">
        <v>11</v>
      </c>
      <c r="B32" s="3"/>
      <c r="C32" s="3"/>
      <c r="D32" s="3">
        <v>17.2</v>
      </c>
      <c r="E32" s="3">
        <v>19.5</v>
      </c>
      <c r="F32" s="3">
        <v>23.3</v>
      </c>
      <c r="G32" s="3">
        <v>21</v>
      </c>
      <c r="H32" s="3">
        <v>22.2</v>
      </c>
      <c r="I32" s="3">
        <v>20.5</v>
      </c>
      <c r="J32" s="3">
        <v>23.1</v>
      </c>
      <c r="K32" s="3">
        <v>18.5</v>
      </c>
      <c r="L32" s="3">
        <v>21.6</v>
      </c>
      <c r="M32" s="3">
        <v>22.4</v>
      </c>
      <c r="N32" s="3">
        <v>22.1</v>
      </c>
      <c r="O32" s="3"/>
      <c r="P32" s="3">
        <f t="shared" si="7"/>
        <v>21.036363636363635</v>
      </c>
    </row>
    <row r="33" spans="1:16">
      <c r="A33" s="2" t="s">
        <v>12</v>
      </c>
      <c r="B33" s="3"/>
      <c r="C33" s="3"/>
      <c r="D33" s="3">
        <v>20</v>
      </c>
      <c r="E33" s="3">
        <v>18.100000000000001</v>
      </c>
      <c r="F33" s="3">
        <v>25.1</v>
      </c>
      <c r="G33" s="3">
        <v>23.4</v>
      </c>
      <c r="H33" s="3">
        <v>26</v>
      </c>
      <c r="I33" s="3">
        <v>21.9</v>
      </c>
      <c r="J33" s="3">
        <v>24.4</v>
      </c>
      <c r="K33" s="3">
        <v>22.9</v>
      </c>
      <c r="L33" s="3">
        <v>20.399999999999999</v>
      </c>
      <c r="M33" s="3">
        <v>22.2</v>
      </c>
      <c r="N33" s="3">
        <v>23</v>
      </c>
      <c r="O33" s="3"/>
      <c r="P33" s="3">
        <f t="shared" si="7"/>
        <v>22.490909090909092</v>
      </c>
    </row>
    <row r="34" spans="1:16">
      <c r="A34" s="2" t="s">
        <v>0</v>
      </c>
      <c r="B34" s="3"/>
      <c r="C34" s="3"/>
      <c r="D34" s="3">
        <f t="shared" ref="D34:P34" si="8">AVERAGE(D22:D33)</f>
        <v>12.424999999999999</v>
      </c>
      <c r="E34" s="3">
        <f t="shared" si="8"/>
        <v>12.208333333333334</v>
      </c>
      <c r="F34" s="3">
        <f t="shared" si="8"/>
        <v>13.783333333333333</v>
      </c>
      <c r="G34" s="3">
        <f t="shared" si="8"/>
        <v>14.825000000000001</v>
      </c>
      <c r="H34" s="3">
        <f t="shared" si="8"/>
        <v>14.808333333333332</v>
      </c>
      <c r="I34" s="3">
        <f t="shared" si="8"/>
        <v>14.116666666666667</v>
      </c>
      <c r="J34" s="3">
        <f t="shared" si="8"/>
        <v>15.375</v>
      </c>
      <c r="K34" s="3">
        <f t="shared" si="8"/>
        <v>14.683333333333332</v>
      </c>
      <c r="L34" s="3">
        <f t="shared" si="8"/>
        <v>14.666666666666666</v>
      </c>
      <c r="M34" s="3">
        <f t="shared" si="8"/>
        <v>14.483333333333333</v>
      </c>
      <c r="N34" s="3">
        <f t="shared" si="8"/>
        <v>14.558333333333332</v>
      </c>
      <c r="O34" s="3"/>
      <c r="P34" s="3">
        <f t="shared" si="8"/>
        <v>14.225694444444443</v>
      </c>
    </row>
  </sheetData>
  <printOptions gridLines="1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70"/>
  <sheetViews>
    <sheetView workbookViewId="0"/>
  </sheetViews>
  <sheetFormatPr defaultColWidth="9.33203125" defaultRowHeight="12.75"/>
  <cols>
    <col min="1" max="1" width="7.83203125" style="2" customWidth="1"/>
    <col min="2" max="4" width="9.83203125" style="2" bestFit="1" customWidth="1"/>
    <col min="5" max="10" width="8.83203125" style="2" bestFit="1" customWidth="1"/>
    <col min="11" max="14" width="8.83203125" style="2" customWidth="1"/>
    <col min="15" max="15" width="8.5" style="2" bestFit="1" customWidth="1"/>
    <col min="16" max="27" width="7.33203125" style="2" customWidth="1"/>
    <col min="28" max="28" width="8.5" style="2" customWidth="1"/>
    <col min="29" max="39" width="7.33203125" style="2" customWidth="1"/>
    <col min="40" max="40" width="7.6640625" style="2" bestFit="1" customWidth="1"/>
    <col min="41" max="16384" width="9.33203125" style="2"/>
  </cols>
  <sheetData>
    <row r="1" spans="1:29">
      <c r="A1" s="2" t="s">
        <v>42</v>
      </c>
    </row>
    <row r="2" spans="1:29">
      <c r="A2" s="4"/>
    </row>
    <row r="3" spans="1:29">
      <c r="A3" s="5" t="s">
        <v>17</v>
      </c>
    </row>
    <row r="4" spans="1:29">
      <c r="A4" s="5"/>
    </row>
    <row r="5" spans="1:29">
      <c r="A5" s="2" t="s">
        <v>15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>
      <c r="B6" s="2" t="s">
        <v>39</v>
      </c>
      <c r="C6" s="2" t="s">
        <v>38</v>
      </c>
      <c r="D6" s="2" t="s">
        <v>37</v>
      </c>
      <c r="E6" s="2" t="s">
        <v>35</v>
      </c>
      <c r="F6" s="2" t="s">
        <v>36</v>
      </c>
      <c r="G6" s="2" t="s">
        <v>44</v>
      </c>
      <c r="H6" s="2" t="s">
        <v>45</v>
      </c>
      <c r="I6" s="2" t="s">
        <v>46</v>
      </c>
      <c r="J6" s="2" t="s">
        <v>47</v>
      </c>
      <c r="K6" s="2" t="s">
        <v>52</v>
      </c>
      <c r="L6" s="2" t="s">
        <v>53</v>
      </c>
      <c r="M6" s="2" t="s">
        <v>57</v>
      </c>
      <c r="N6" s="2" t="s">
        <v>58</v>
      </c>
      <c r="O6" s="2" t="s">
        <v>0</v>
      </c>
      <c r="P6" s="6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9">
      <c r="A7" s="2" t="s">
        <v>7</v>
      </c>
      <c r="B7" s="3"/>
      <c r="C7" s="3"/>
      <c r="D7" s="3">
        <v>23</v>
      </c>
      <c r="E7" s="3">
        <v>12.7</v>
      </c>
      <c r="F7" s="3">
        <v>7.9</v>
      </c>
      <c r="G7" s="3">
        <v>14.8</v>
      </c>
      <c r="H7" s="3">
        <v>9.1999999999999993</v>
      </c>
      <c r="I7" s="3">
        <v>12.2</v>
      </c>
      <c r="J7" s="3">
        <v>26.7</v>
      </c>
      <c r="K7" s="3">
        <v>12.2</v>
      </c>
      <c r="L7" s="3">
        <v>23.6</v>
      </c>
      <c r="M7" s="3">
        <v>15.1</v>
      </c>
      <c r="N7" s="3">
        <v>7.9</v>
      </c>
      <c r="O7" s="3">
        <f t="shared" ref="O7:O12" si="0">AVERAGE(B7:N7)</f>
        <v>15.027272727272729</v>
      </c>
      <c r="AB7" s="3"/>
    </row>
    <row r="8" spans="1:29">
      <c r="A8" s="2" t="s">
        <v>8</v>
      </c>
      <c r="B8" s="3"/>
      <c r="C8" s="3"/>
      <c r="D8" s="3">
        <v>43.1</v>
      </c>
      <c r="E8" s="3">
        <v>13</v>
      </c>
      <c r="F8" s="3">
        <v>24.6</v>
      </c>
      <c r="G8" s="3">
        <v>9</v>
      </c>
      <c r="H8" s="3">
        <v>52.8</v>
      </c>
      <c r="I8" s="3">
        <v>28</v>
      </c>
      <c r="J8" s="3">
        <v>15.3</v>
      </c>
      <c r="K8" s="3">
        <v>38.799999999999997</v>
      </c>
      <c r="L8" s="3">
        <v>20.8</v>
      </c>
      <c r="M8" s="3">
        <v>56</v>
      </c>
      <c r="N8" s="3">
        <v>9.1999999999999993</v>
      </c>
      <c r="O8" s="3">
        <f t="shared" si="0"/>
        <v>28.236363636363638</v>
      </c>
      <c r="AB8" s="3"/>
    </row>
    <row r="9" spans="1:29">
      <c r="A9" s="2" t="s">
        <v>9</v>
      </c>
      <c r="B9" s="3"/>
      <c r="C9" s="3"/>
      <c r="D9" s="3">
        <v>59.8</v>
      </c>
      <c r="E9" s="3">
        <v>48.5</v>
      </c>
      <c r="F9" s="3">
        <v>23.7</v>
      </c>
      <c r="G9" s="3">
        <v>50.6</v>
      </c>
      <c r="H9" s="3">
        <v>56.1</v>
      </c>
      <c r="I9" s="3">
        <v>36.1</v>
      </c>
      <c r="J9" s="3">
        <v>37.1</v>
      </c>
      <c r="K9" s="3">
        <v>73.099999999999994</v>
      </c>
      <c r="L9" s="3">
        <v>51</v>
      </c>
      <c r="M9" s="3">
        <v>63.4</v>
      </c>
      <c r="N9" s="3">
        <v>72.2</v>
      </c>
      <c r="O9" s="3">
        <f t="shared" si="0"/>
        <v>51.963636363636368</v>
      </c>
      <c r="AB9" s="3"/>
    </row>
    <row r="10" spans="1:29">
      <c r="A10" s="2" t="s">
        <v>10</v>
      </c>
      <c r="B10" s="3"/>
      <c r="C10" s="3"/>
      <c r="D10" s="3">
        <v>125.2</v>
      </c>
      <c r="E10" s="3">
        <v>88.3</v>
      </c>
      <c r="F10" s="3">
        <v>110.2</v>
      </c>
      <c r="G10" s="3">
        <v>110.9</v>
      </c>
      <c r="H10" s="3">
        <v>100.9</v>
      </c>
      <c r="I10" s="3">
        <v>96</v>
      </c>
      <c r="J10" s="3">
        <v>77.2</v>
      </c>
      <c r="K10" s="3">
        <v>129.19999999999999</v>
      </c>
      <c r="L10" s="3">
        <v>111.3</v>
      </c>
      <c r="M10" s="3">
        <v>92.5</v>
      </c>
      <c r="N10" s="3">
        <v>103.2</v>
      </c>
      <c r="O10" s="3">
        <f t="shared" si="0"/>
        <v>104.08181818181819</v>
      </c>
      <c r="AB10" s="3"/>
    </row>
    <row r="11" spans="1:29">
      <c r="A11" s="2" t="s">
        <v>11</v>
      </c>
      <c r="B11" s="3"/>
      <c r="C11" s="3"/>
      <c r="D11" s="3">
        <v>162.1</v>
      </c>
      <c r="E11" s="3">
        <v>154.9</v>
      </c>
      <c r="F11" s="3">
        <v>143.80000000000001</v>
      </c>
      <c r="G11" s="3">
        <v>152</v>
      </c>
      <c r="H11" s="3">
        <v>130.9</v>
      </c>
      <c r="I11" s="3">
        <v>139.5</v>
      </c>
      <c r="J11" s="3">
        <v>178.5</v>
      </c>
      <c r="K11" s="3">
        <v>132.30000000000001</v>
      </c>
      <c r="L11" s="3">
        <v>183.1</v>
      </c>
      <c r="M11" s="3">
        <v>180.9</v>
      </c>
      <c r="N11" s="3">
        <v>135.80000000000001</v>
      </c>
      <c r="O11" s="3">
        <f t="shared" si="0"/>
        <v>153.98181818181817</v>
      </c>
      <c r="P11" s="19"/>
      <c r="AB11" s="3"/>
    </row>
    <row r="12" spans="1:29">
      <c r="A12" s="2" t="s">
        <v>12</v>
      </c>
      <c r="B12" s="3"/>
      <c r="C12" s="3"/>
      <c r="D12" s="3">
        <v>237</v>
      </c>
      <c r="E12" s="3">
        <v>201.6</v>
      </c>
      <c r="F12" s="3">
        <v>165.1</v>
      </c>
      <c r="G12" s="3">
        <v>187.2</v>
      </c>
      <c r="H12" s="3">
        <v>246.4</v>
      </c>
      <c r="I12" s="3">
        <v>207.7</v>
      </c>
      <c r="J12" s="3">
        <v>196.9</v>
      </c>
      <c r="K12" s="3">
        <v>188.4</v>
      </c>
      <c r="L12" s="3">
        <v>252.1</v>
      </c>
      <c r="M12" s="3">
        <v>201.3</v>
      </c>
      <c r="N12" s="3">
        <v>242.8</v>
      </c>
      <c r="O12" s="3">
        <f t="shared" si="0"/>
        <v>211.50000000000003</v>
      </c>
      <c r="AB12" s="3"/>
    </row>
    <row r="13" spans="1:29">
      <c r="A13" s="2" t="s">
        <v>1</v>
      </c>
      <c r="B13" s="3"/>
      <c r="C13" s="3">
        <v>239.1</v>
      </c>
      <c r="D13" s="3">
        <v>220.8</v>
      </c>
      <c r="E13" s="3">
        <v>253.2</v>
      </c>
      <c r="F13" s="3">
        <v>262.7</v>
      </c>
      <c r="G13" s="3">
        <v>262.8</v>
      </c>
      <c r="H13" s="3">
        <v>315.8</v>
      </c>
      <c r="I13" s="3">
        <v>318.5</v>
      </c>
      <c r="J13" s="3">
        <v>208.2</v>
      </c>
      <c r="K13" s="3">
        <v>243.4</v>
      </c>
      <c r="L13" s="3">
        <v>232.4</v>
      </c>
      <c r="M13" s="3">
        <v>230.2</v>
      </c>
      <c r="N13" s="3">
        <v>291.10000000000002</v>
      </c>
      <c r="O13" s="3">
        <f>AVERAGE(B13:N13)</f>
        <v>256.51666666666665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9">
      <c r="A14" s="2" t="s">
        <v>2</v>
      </c>
      <c r="B14" s="3"/>
      <c r="C14" s="3">
        <v>175.3</v>
      </c>
      <c r="D14" s="3">
        <v>206.5</v>
      </c>
      <c r="E14" s="3">
        <v>192.6</v>
      </c>
      <c r="F14" s="3">
        <v>282.8</v>
      </c>
      <c r="G14" s="3">
        <v>208</v>
      </c>
      <c r="H14" s="3">
        <v>231.5</v>
      </c>
      <c r="I14" s="3">
        <v>232.7</v>
      </c>
      <c r="J14" s="3">
        <v>262.3</v>
      </c>
      <c r="K14" s="3">
        <v>183</v>
      </c>
      <c r="L14" s="3">
        <v>185.8</v>
      </c>
      <c r="M14" s="3">
        <v>227.7</v>
      </c>
      <c r="N14" s="3">
        <v>223.4</v>
      </c>
      <c r="O14" s="3">
        <f>AVERAGE(B14:N14)</f>
        <v>217.63333333333333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9">
      <c r="A15" s="2" t="s">
        <v>3</v>
      </c>
      <c r="B15" s="3"/>
      <c r="C15" s="3">
        <v>204.1</v>
      </c>
      <c r="D15" s="3">
        <v>155.30000000000001</v>
      </c>
      <c r="E15" s="3">
        <v>200.1</v>
      </c>
      <c r="F15" s="3">
        <v>210.7</v>
      </c>
      <c r="G15" s="3">
        <v>171.4</v>
      </c>
      <c r="H15" s="3">
        <v>219.6</v>
      </c>
      <c r="I15" s="3">
        <v>207.1</v>
      </c>
      <c r="J15" s="3">
        <v>147.9</v>
      </c>
      <c r="K15" s="3">
        <v>188.8</v>
      </c>
      <c r="L15" s="3">
        <v>174.6</v>
      </c>
      <c r="M15" s="3">
        <v>195.2</v>
      </c>
      <c r="N15" s="3">
        <v>151.6</v>
      </c>
      <c r="O15" s="3">
        <f>AVERAGE(B15:N15)</f>
        <v>185.5333333333333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9">
      <c r="A16" s="2" t="s">
        <v>4</v>
      </c>
      <c r="B16" s="3"/>
      <c r="C16" s="3">
        <v>144.69999999999999</v>
      </c>
      <c r="D16" s="3">
        <v>121.4</v>
      </c>
      <c r="E16" s="3">
        <v>119.1</v>
      </c>
      <c r="F16" s="3">
        <v>110.4</v>
      </c>
      <c r="G16" s="3">
        <v>106.5</v>
      </c>
      <c r="H16" s="3">
        <v>99.3</v>
      </c>
      <c r="I16" s="3">
        <v>79.3</v>
      </c>
      <c r="J16" s="3">
        <v>106.9</v>
      </c>
      <c r="K16" s="3">
        <v>120</v>
      </c>
      <c r="L16" s="3">
        <v>118.5</v>
      </c>
      <c r="M16" s="3">
        <v>126.2</v>
      </c>
      <c r="N16" s="3"/>
      <c r="O16" s="3">
        <f t="shared" ref="O15:O18" si="1">AVERAGE(B16:M16)</f>
        <v>113.84545454545454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9">
      <c r="A17" s="2" t="s">
        <v>5</v>
      </c>
      <c r="B17" s="3"/>
      <c r="C17" s="3">
        <v>39.4</v>
      </c>
      <c r="D17" s="3">
        <v>64.400000000000006</v>
      </c>
      <c r="E17" s="3">
        <v>73.3</v>
      </c>
      <c r="F17" s="3">
        <v>102.2</v>
      </c>
      <c r="G17" s="3">
        <v>32.6</v>
      </c>
      <c r="H17" s="3">
        <v>50.2</v>
      </c>
      <c r="I17" s="3">
        <v>85.5</v>
      </c>
      <c r="J17" s="3">
        <v>57.9</v>
      </c>
      <c r="K17" s="3">
        <v>54.6</v>
      </c>
      <c r="L17" s="3">
        <v>84</v>
      </c>
      <c r="M17" s="3">
        <v>101</v>
      </c>
      <c r="N17" s="3"/>
      <c r="O17" s="3">
        <f t="shared" si="1"/>
        <v>67.736363636363635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9">
      <c r="A18" s="2" t="s">
        <v>6</v>
      </c>
      <c r="B18" s="3"/>
      <c r="C18" s="3">
        <v>25.8</v>
      </c>
      <c r="D18" s="3">
        <v>32.700000000000003</v>
      </c>
      <c r="E18" s="3">
        <v>25.6</v>
      </c>
      <c r="F18" s="3">
        <v>39.299999999999997</v>
      </c>
      <c r="G18" s="3">
        <v>11.4</v>
      </c>
      <c r="H18" s="3">
        <v>9.4</v>
      </c>
      <c r="I18" s="3">
        <v>13.9</v>
      </c>
      <c r="J18" s="3">
        <v>25.7</v>
      </c>
      <c r="K18" s="3">
        <v>41.1</v>
      </c>
      <c r="L18" s="3">
        <v>30.3</v>
      </c>
      <c r="M18" s="3">
        <v>30.6</v>
      </c>
      <c r="N18" s="3"/>
      <c r="O18" s="3">
        <f t="shared" si="1"/>
        <v>25.981818181818184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9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9">
      <c r="A20" s="2" t="s">
        <v>43</v>
      </c>
      <c r="B20" s="3"/>
      <c r="C20" s="3"/>
      <c r="D20" s="3">
        <f t="shared" ref="D20:O20" si="2">SUM(D7:D18)</f>
        <v>1451.3000000000002</v>
      </c>
      <c r="E20" s="3">
        <f t="shared" si="2"/>
        <v>1382.8999999999999</v>
      </c>
      <c r="F20" s="3">
        <f t="shared" si="2"/>
        <v>1483.4</v>
      </c>
      <c r="G20" s="3">
        <f t="shared" si="2"/>
        <v>1317.2</v>
      </c>
      <c r="H20" s="3">
        <f t="shared" si="2"/>
        <v>1522.1</v>
      </c>
      <c r="I20" s="3">
        <f>SUM(I7:I18)</f>
        <v>1456.5</v>
      </c>
      <c r="J20" s="3">
        <f>SUM(J7:J18)</f>
        <v>1340.6000000000004</v>
      </c>
      <c r="K20" s="3">
        <f>SUM(K7:K18)</f>
        <v>1404.8999999999999</v>
      </c>
      <c r="L20" s="3">
        <f>SUM(L7:L18)</f>
        <v>1467.4999999999998</v>
      </c>
      <c r="M20" s="3">
        <f>SUM(M7:M18)</f>
        <v>1520.1000000000001</v>
      </c>
      <c r="N20" s="3"/>
      <c r="O20" s="3">
        <f t="shared" si="2"/>
        <v>1432.0378787878785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9">
      <c r="A21" s="2" t="s">
        <v>22</v>
      </c>
      <c r="B21" s="3"/>
      <c r="D21" s="3">
        <f t="shared" ref="D21:O21" si="3">SUM(D9:D16)</f>
        <v>1288.1000000000001</v>
      </c>
      <c r="E21" s="3">
        <f t="shared" si="3"/>
        <v>1258.3</v>
      </c>
      <c r="F21" s="3">
        <f t="shared" si="3"/>
        <v>1309.4000000000001</v>
      </c>
      <c r="G21" s="3">
        <f t="shared" si="3"/>
        <v>1249.4000000000001</v>
      </c>
      <c r="H21" s="3">
        <f t="shared" si="3"/>
        <v>1400.4999999999998</v>
      </c>
      <c r="I21" s="3">
        <f>SUM(I9:I16)</f>
        <v>1316.8999999999999</v>
      </c>
      <c r="J21" s="3">
        <f>SUM(J9:J16)</f>
        <v>1215.0000000000002</v>
      </c>
      <c r="K21" s="3">
        <f>SUM(K9:K16)</f>
        <v>1258.2</v>
      </c>
      <c r="L21" s="3">
        <f>SUM(L9:L16)</f>
        <v>1308.8</v>
      </c>
      <c r="M21" s="3">
        <f>SUM(M9:M16)</f>
        <v>1317.4</v>
      </c>
      <c r="N21" s="3"/>
      <c r="O21" s="3">
        <f t="shared" si="3"/>
        <v>1295.0560606060606</v>
      </c>
      <c r="AA21" s="3"/>
      <c r="AB21" s="3"/>
    </row>
    <row r="23" spans="1:29">
      <c r="A23" s="2" t="s">
        <v>42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>
      <c r="A25" s="2" t="s">
        <v>28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>
      <c r="B26" s="2" t="s">
        <v>39</v>
      </c>
      <c r="C26" s="2" t="s">
        <v>38</v>
      </c>
      <c r="D26" s="2" t="s">
        <v>37</v>
      </c>
      <c r="E26" s="2" t="s">
        <v>35</v>
      </c>
      <c r="F26" s="2" t="s">
        <v>36</v>
      </c>
      <c r="G26" s="2" t="s">
        <v>44</v>
      </c>
      <c r="H26" s="2" t="s">
        <v>45</v>
      </c>
      <c r="I26" s="2" t="s">
        <v>46</v>
      </c>
      <c r="J26" s="2" t="s">
        <v>47</v>
      </c>
      <c r="K26" s="2" t="s">
        <v>52</v>
      </c>
      <c r="L26" s="2" t="s">
        <v>53</v>
      </c>
      <c r="M26" s="2" t="s">
        <v>57</v>
      </c>
      <c r="N26" s="2" t="s">
        <v>58</v>
      </c>
      <c r="O26" s="2" t="s">
        <v>0</v>
      </c>
      <c r="P26" s="6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C26" s="3"/>
    </row>
    <row r="27" spans="1:29">
      <c r="A27" s="2" t="s">
        <v>7</v>
      </c>
      <c r="B27" s="3"/>
      <c r="C27" s="3"/>
      <c r="D27" s="3">
        <f>D7</f>
        <v>23</v>
      </c>
      <c r="E27" s="3">
        <f>E7</f>
        <v>12.7</v>
      </c>
      <c r="F27" s="3">
        <f>F7</f>
        <v>7.9</v>
      </c>
      <c r="G27" s="3">
        <v>14.8</v>
      </c>
      <c r="H27" s="3">
        <v>9.1999999999999993</v>
      </c>
      <c r="I27" s="3">
        <v>12.2</v>
      </c>
      <c r="J27" s="3">
        <v>26.7</v>
      </c>
      <c r="K27" s="3">
        <v>12.2</v>
      </c>
      <c r="L27" s="3">
        <v>23.6</v>
      </c>
      <c r="M27" s="3">
        <v>15.1</v>
      </c>
      <c r="N27" s="3">
        <v>7.9</v>
      </c>
      <c r="O27" s="3">
        <f>AVERAGE(B27:N27)</f>
        <v>15.027272727272729</v>
      </c>
      <c r="AB27" s="3"/>
    </row>
    <row r="28" spans="1:29">
      <c r="A28" s="2" t="s">
        <v>8</v>
      </c>
      <c r="B28" s="3"/>
      <c r="C28" s="3"/>
      <c r="D28" s="3">
        <f t="shared" ref="D28:D36" si="4">D8+D27</f>
        <v>66.099999999999994</v>
      </c>
      <c r="E28" s="3">
        <f t="shared" ref="E28:E36" si="5">E8+E27</f>
        <v>25.7</v>
      </c>
      <c r="F28" s="3">
        <f t="shared" ref="F28:N38" si="6">F8+F27</f>
        <v>32.5</v>
      </c>
      <c r="G28" s="3">
        <f t="shared" si="6"/>
        <v>23.8</v>
      </c>
      <c r="H28" s="3">
        <f t="shared" si="6"/>
        <v>62</v>
      </c>
      <c r="I28" s="3">
        <f t="shared" si="6"/>
        <v>40.200000000000003</v>
      </c>
      <c r="J28" s="3">
        <f t="shared" si="6"/>
        <v>42</v>
      </c>
      <c r="K28" s="3">
        <f t="shared" si="6"/>
        <v>51</v>
      </c>
      <c r="L28" s="3">
        <f t="shared" si="6"/>
        <v>44.400000000000006</v>
      </c>
      <c r="M28" s="3">
        <f t="shared" si="6"/>
        <v>71.099999999999994</v>
      </c>
      <c r="N28" s="3">
        <f t="shared" si="6"/>
        <v>17.100000000000001</v>
      </c>
      <c r="O28" s="3">
        <f t="shared" ref="O28:O38" si="7">AVERAGE(B28:N28)</f>
        <v>43.263636363636373</v>
      </c>
      <c r="AB28" s="3"/>
    </row>
    <row r="29" spans="1:29">
      <c r="A29" s="2" t="s">
        <v>9</v>
      </c>
      <c r="B29" s="3"/>
      <c r="C29" s="3"/>
      <c r="D29" s="3">
        <f t="shared" si="4"/>
        <v>125.89999999999999</v>
      </c>
      <c r="E29" s="3">
        <f t="shared" si="5"/>
        <v>74.2</v>
      </c>
      <c r="F29" s="3">
        <f t="shared" si="6"/>
        <v>56.2</v>
      </c>
      <c r="G29" s="3">
        <f t="shared" si="6"/>
        <v>74.400000000000006</v>
      </c>
      <c r="H29" s="3">
        <f t="shared" si="6"/>
        <v>118.1</v>
      </c>
      <c r="I29" s="3">
        <f t="shared" si="6"/>
        <v>76.300000000000011</v>
      </c>
      <c r="J29" s="3">
        <f t="shared" si="6"/>
        <v>79.099999999999994</v>
      </c>
      <c r="K29" s="3">
        <f t="shared" si="6"/>
        <v>124.1</v>
      </c>
      <c r="L29" s="3">
        <f t="shared" si="6"/>
        <v>95.4</v>
      </c>
      <c r="M29" s="3">
        <f t="shared" si="6"/>
        <v>134.5</v>
      </c>
      <c r="N29" s="3">
        <f t="shared" si="6"/>
        <v>89.300000000000011</v>
      </c>
      <c r="O29" s="3">
        <f t="shared" si="7"/>
        <v>95.227272727272748</v>
      </c>
      <c r="AB29" s="3"/>
    </row>
    <row r="30" spans="1:29">
      <c r="A30" s="2" t="s">
        <v>10</v>
      </c>
      <c r="B30" s="3"/>
      <c r="C30" s="3"/>
      <c r="D30" s="3">
        <f t="shared" si="4"/>
        <v>251.1</v>
      </c>
      <c r="E30" s="3">
        <f t="shared" si="5"/>
        <v>162.5</v>
      </c>
      <c r="F30" s="3">
        <f t="shared" si="6"/>
        <v>166.4</v>
      </c>
      <c r="G30" s="3">
        <f t="shared" si="6"/>
        <v>185.3</v>
      </c>
      <c r="H30" s="3">
        <f t="shared" si="6"/>
        <v>219</v>
      </c>
      <c r="I30" s="3">
        <f t="shared" si="6"/>
        <v>172.3</v>
      </c>
      <c r="J30" s="3">
        <f t="shared" si="6"/>
        <v>156.30000000000001</v>
      </c>
      <c r="K30" s="3">
        <f t="shared" si="6"/>
        <v>253.29999999999998</v>
      </c>
      <c r="L30" s="3">
        <f>L10+L29</f>
        <v>206.7</v>
      </c>
      <c r="M30" s="3">
        <f>M10+M29</f>
        <v>227</v>
      </c>
      <c r="N30" s="3">
        <f>N10+N29</f>
        <v>192.5</v>
      </c>
      <c r="O30" s="3">
        <f t="shared" si="7"/>
        <v>199.30909090909088</v>
      </c>
      <c r="AB30" s="3"/>
    </row>
    <row r="31" spans="1:29">
      <c r="A31" s="2" t="s">
        <v>11</v>
      </c>
      <c r="B31" s="3"/>
      <c r="C31" s="3"/>
      <c r="D31" s="3">
        <f t="shared" si="4"/>
        <v>413.2</v>
      </c>
      <c r="E31" s="3">
        <f t="shared" si="5"/>
        <v>317.39999999999998</v>
      </c>
      <c r="F31" s="3">
        <f t="shared" si="6"/>
        <v>310.20000000000005</v>
      </c>
      <c r="G31" s="3">
        <f t="shared" si="6"/>
        <v>337.3</v>
      </c>
      <c r="H31" s="3">
        <f t="shared" si="6"/>
        <v>349.9</v>
      </c>
      <c r="I31" s="3">
        <f t="shared" si="6"/>
        <v>311.8</v>
      </c>
      <c r="J31" s="3">
        <f t="shared" si="6"/>
        <v>334.8</v>
      </c>
      <c r="K31" s="3">
        <f t="shared" si="6"/>
        <v>385.6</v>
      </c>
      <c r="L31" s="3">
        <f t="shared" si="6"/>
        <v>389.79999999999995</v>
      </c>
      <c r="M31" s="3">
        <f t="shared" si="6"/>
        <v>407.9</v>
      </c>
      <c r="N31" s="3">
        <f t="shared" si="6"/>
        <v>328.3</v>
      </c>
      <c r="O31" s="3">
        <f t="shared" si="7"/>
        <v>353.29090909090911</v>
      </c>
      <c r="AB31" s="3"/>
    </row>
    <row r="32" spans="1:29">
      <c r="A32" s="2" t="s">
        <v>12</v>
      </c>
      <c r="B32" s="3"/>
      <c r="C32" s="3"/>
      <c r="D32" s="3">
        <f t="shared" si="4"/>
        <v>650.20000000000005</v>
      </c>
      <c r="E32" s="3">
        <f t="shared" si="5"/>
        <v>519</v>
      </c>
      <c r="F32" s="3">
        <f t="shared" si="6"/>
        <v>475.30000000000007</v>
      </c>
      <c r="G32" s="3">
        <f t="shared" si="6"/>
        <v>524.5</v>
      </c>
      <c r="H32" s="3">
        <f t="shared" si="6"/>
        <v>596.29999999999995</v>
      </c>
      <c r="I32" s="3">
        <f t="shared" si="6"/>
        <v>519.5</v>
      </c>
      <c r="J32" s="3">
        <f t="shared" si="6"/>
        <v>531.70000000000005</v>
      </c>
      <c r="K32" s="3">
        <f t="shared" si="6"/>
        <v>574</v>
      </c>
      <c r="L32" s="3">
        <f t="shared" si="6"/>
        <v>641.9</v>
      </c>
      <c r="M32" s="3">
        <f t="shared" si="6"/>
        <v>609.20000000000005</v>
      </c>
      <c r="N32" s="3">
        <f t="shared" si="6"/>
        <v>571.1</v>
      </c>
      <c r="O32" s="3">
        <f t="shared" si="7"/>
        <v>564.79090909090905</v>
      </c>
      <c r="AB32" s="3"/>
    </row>
    <row r="33" spans="1:39">
      <c r="A33" s="2" t="s">
        <v>1</v>
      </c>
      <c r="B33" s="3"/>
      <c r="C33" s="3">
        <f t="shared" ref="C33:C38" si="8">C13+C32</f>
        <v>239.1</v>
      </c>
      <c r="D33" s="3">
        <f t="shared" si="4"/>
        <v>871</v>
      </c>
      <c r="E33" s="3">
        <f t="shared" si="5"/>
        <v>772.2</v>
      </c>
      <c r="F33" s="3">
        <f t="shared" si="6"/>
        <v>738</v>
      </c>
      <c r="G33" s="3">
        <f t="shared" si="6"/>
        <v>787.3</v>
      </c>
      <c r="H33" s="3">
        <f t="shared" si="6"/>
        <v>912.09999999999991</v>
      </c>
      <c r="I33" s="3">
        <f t="shared" si="6"/>
        <v>838</v>
      </c>
      <c r="J33" s="3">
        <f t="shared" si="6"/>
        <v>739.90000000000009</v>
      </c>
      <c r="K33" s="3">
        <f t="shared" si="6"/>
        <v>817.4</v>
      </c>
      <c r="L33" s="3">
        <f t="shared" si="6"/>
        <v>874.3</v>
      </c>
      <c r="M33" s="3">
        <f t="shared" si="6"/>
        <v>839.40000000000009</v>
      </c>
      <c r="N33" s="3">
        <f t="shared" si="6"/>
        <v>862.2</v>
      </c>
      <c r="O33" s="3">
        <f t="shared" si="7"/>
        <v>774.24166666666679</v>
      </c>
      <c r="AB33" s="3"/>
    </row>
    <row r="34" spans="1:39">
      <c r="A34" s="2" t="s">
        <v>2</v>
      </c>
      <c r="B34" s="3"/>
      <c r="C34" s="3">
        <f t="shared" si="8"/>
        <v>414.4</v>
      </c>
      <c r="D34" s="3">
        <f t="shared" si="4"/>
        <v>1077.5</v>
      </c>
      <c r="E34" s="3">
        <f t="shared" si="5"/>
        <v>964.80000000000007</v>
      </c>
      <c r="F34" s="3">
        <f t="shared" si="6"/>
        <v>1020.8</v>
      </c>
      <c r="G34" s="3">
        <f t="shared" si="6"/>
        <v>995.3</v>
      </c>
      <c r="H34" s="3">
        <f t="shared" si="6"/>
        <v>1143.5999999999999</v>
      </c>
      <c r="I34" s="3">
        <f t="shared" si="6"/>
        <v>1070.7</v>
      </c>
      <c r="J34" s="3">
        <f t="shared" si="6"/>
        <v>1002.2</v>
      </c>
      <c r="K34" s="3">
        <f t="shared" si="6"/>
        <v>1000.4</v>
      </c>
      <c r="L34" s="3">
        <f t="shared" si="6"/>
        <v>1060.0999999999999</v>
      </c>
      <c r="M34" s="3">
        <f t="shared" si="6"/>
        <v>1067.1000000000001</v>
      </c>
      <c r="N34" s="3">
        <f t="shared" si="6"/>
        <v>1085.6000000000001</v>
      </c>
      <c r="O34" s="3">
        <f t="shared" si="7"/>
        <v>991.875</v>
      </c>
      <c r="AB34" s="3"/>
    </row>
    <row r="35" spans="1:39">
      <c r="A35" s="2" t="s">
        <v>3</v>
      </c>
      <c r="B35" s="3"/>
      <c r="C35" s="3">
        <f t="shared" si="8"/>
        <v>618.5</v>
      </c>
      <c r="D35" s="3">
        <f t="shared" si="4"/>
        <v>1232.8</v>
      </c>
      <c r="E35" s="3">
        <f t="shared" si="5"/>
        <v>1164.9000000000001</v>
      </c>
      <c r="F35" s="3">
        <f t="shared" si="6"/>
        <v>1231.5</v>
      </c>
      <c r="G35" s="3">
        <f t="shared" si="6"/>
        <v>1166.7</v>
      </c>
      <c r="H35" s="3">
        <f t="shared" si="6"/>
        <v>1363.1999999999998</v>
      </c>
      <c r="I35" s="3">
        <f t="shared" si="6"/>
        <v>1277.8</v>
      </c>
      <c r="J35" s="3">
        <f t="shared" si="6"/>
        <v>1150.1000000000001</v>
      </c>
      <c r="K35" s="3">
        <f t="shared" si="6"/>
        <v>1189.2</v>
      </c>
      <c r="L35" s="3">
        <f t="shared" si="6"/>
        <v>1234.6999999999998</v>
      </c>
      <c r="M35" s="3">
        <f t="shared" si="6"/>
        <v>1262.3000000000002</v>
      </c>
      <c r="N35" s="3">
        <f t="shared" si="6"/>
        <v>1237.2</v>
      </c>
      <c r="O35" s="3">
        <f t="shared" si="7"/>
        <v>1177.4083333333335</v>
      </c>
      <c r="AB35" s="3"/>
    </row>
    <row r="36" spans="1:39">
      <c r="A36" s="2" t="s">
        <v>4</v>
      </c>
      <c r="B36" s="3"/>
      <c r="C36" s="3">
        <f t="shared" si="8"/>
        <v>763.2</v>
      </c>
      <c r="D36" s="3">
        <f t="shared" si="4"/>
        <v>1354.2</v>
      </c>
      <c r="E36" s="3">
        <f t="shared" si="5"/>
        <v>1284</v>
      </c>
      <c r="F36" s="3">
        <f t="shared" si="6"/>
        <v>1341.9</v>
      </c>
      <c r="G36" s="3">
        <f t="shared" si="6"/>
        <v>1273.2</v>
      </c>
      <c r="H36" s="3">
        <f t="shared" si="6"/>
        <v>1462.4999999999998</v>
      </c>
      <c r="I36" s="3">
        <f t="shared" si="6"/>
        <v>1357.1</v>
      </c>
      <c r="J36" s="3">
        <f t="shared" si="6"/>
        <v>1257.0000000000002</v>
      </c>
      <c r="K36" s="3">
        <f t="shared" si="6"/>
        <v>1309.2</v>
      </c>
      <c r="L36" s="3">
        <f t="shared" si="6"/>
        <v>1353.1999999999998</v>
      </c>
      <c r="M36" s="3">
        <f t="shared" si="6"/>
        <v>1388.5000000000002</v>
      </c>
      <c r="N36" s="3"/>
      <c r="O36" s="3">
        <f t="shared" si="7"/>
        <v>1285.8181818181818</v>
      </c>
      <c r="AB36" s="3"/>
    </row>
    <row r="37" spans="1:39">
      <c r="A37" s="2" t="s">
        <v>5</v>
      </c>
      <c r="B37" s="3"/>
      <c r="C37" s="3">
        <f t="shared" si="8"/>
        <v>802.6</v>
      </c>
      <c r="D37" s="3">
        <f t="shared" ref="D37:J38" si="9">D17+D36</f>
        <v>1418.6000000000001</v>
      </c>
      <c r="E37" s="3">
        <f t="shared" si="9"/>
        <v>1357.3</v>
      </c>
      <c r="F37" s="3">
        <f t="shared" si="9"/>
        <v>1444.1000000000001</v>
      </c>
      <c r="G37" s="3">
        <f t="shared" si="9"/>
        <v>1305.8</v>
      </c>
      <c r="H37" s="3">
        <f t="shared" si="9"/>
        <v>1512.6999999999998</v>
      </c>
      <c r="I37" s="3">
        <f t="shared" si="6"/>
        <v>1442.6</v>
      </c>
      <c r="J37" s="3">
        <f t="shared" si="6"/>
        <v>1314.9000000000003</v>
      </c>
      <c r="K37" s="3">
        <f t="shared" si="6"/>
        <v>1363.8</v>
      </c>
      <c r="L37" s="3">
        <f t="shared" si="6"/>
        <v>1437.1999999999998</v>
      </c>
      <c r="M37" s="3">
        <f t="shared" si="6"/>
        <v>1489.5000000000002</v>
      </c>
      <c r="N37" s="3"/>
      <c r="O37" s="3">
        <f t="shared" si="7"/>
        <v>1353.5545454545454</v>
      </c>
      <c r="AB37" s="3"/>
    </row>
    <row r="38" spans="1:39">
      <c r="A38" s="2" t="s">
        <v>6</v>
      </c>
      <c r="B38" s="3"/>
      <c r="C38" s="3">
        <f t="shared" si="8"/>
        <v>828.4</v>
      </c>
      <c r="D38" s="3">
        <f t="shared" si="9"/>
        <v>1451.3000000000002</v>
      </c>
      <c r="E38" s="3">
        <f t="shared" si="9"/>
        <v>1382.8999999999999</v>
      </c>
      <c r="F38" s="3">
        <f t="shared" si="9"/>
        <v>1483.4</v>
      </c>
      <c r="G38" s="3">
        <f t="shared" si="9"/>
        <v>1317.2</v>
      </c>
      <c r="H38" s="3">
        <f t="shared" si="9"/>
        <v>1522.1</v>
      </c>
      <c r="I38" s="3">
        <f t="shared" si="9"/>
        <v>1456.5</v>
      </c>
      <c r="J38" s="3">
        <f t="shared" si="9"/>
        <v>1340.6000000000004</v>
      </c>
      <c r="K38" s="3">
        <f t="shared" si="6"/>
        <v>1404.8999999999999</v>
      </c>
      <c r="L38" s="3">
        <f t="shared" si="6"/>
        <v>1467.4999999999998</v>
      </c>
      <c r="M38" s="3">
        <f t="shared" si="6"/>
        <v>1520.1000000000001</v>
      </c>
      <c r="N38" s="3"/>
      <c r="O38" s="3">
        <f t="shared" si="7"/>
        <v>1379.5363636363636</v>
      </c>
      <c r="AB38" s="3"/>
    </row>
    <row r="39" spans="1:39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AB39" s="3"/>
      <c r="AD39" s="3"/>
      <c r="AE39" s="3"/>
      <c r="AF39" s="3"/>
      <c r="AG39" s="3"/>
      <c r="AH39" s="3"/>
      <c r="AJ39" s="3"/>
      <c r="AK39" s="3"/>
      <c r="AL39" s="3"/>
      <c r="AM39" s="3"/>
    </row>
    <row r="41" spans="1:39"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39">
      <c r="O42" s="6"/>
      <c r="P42" s="6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39">
      <c r="B43" s="3"/>
      <c r="C43" s="3"/>
      <c r="D43" s="3"/>
      <c r="E43" s="3"/>
      <c r="AB43" s="3"/>
    </row>
    <row r="44" spans="1:39">
      <c r="B44" s="3"/>
      <c r="C44" s="3"/>
      <c r="D44" s="3"/>
      <c r="E44" s="3"/>
      <c r="AB44" s="3"/>
    </row>
    <row r="45" spans="1:39">
      <c r="B45" s="3"/>
      <c r="C45" s="3"/>
      <c r="D45" s="3"/>
      <c r="E45" s="3"/>
      <c r="AB45" s="3"/>
    </row>
    <row r="46" spans="1:39">
      <c r="B46" s="3"/>
      <c r="C46" s="3"/>
      <c r="D46" s="3"/>
      <c r="AB46" s="3"/>
    </row>
    <row r="47" spans="1:39">
      <c r="B47" s="3"/>
      <c r="C47" s="3"/>
      <c r="D47" s="3"/>
      <c r="AB47" s="3"/>
    </row>
    <row r="48" spans="1:39">
      <c r="B48" s="3"/>
      <c r="C48" s="3"/>
      <c r="D48" s="3"/>
      <c r="AB48" s="3"/>
    </row>
    <row r="49" spans="2:28">
      <c r="B49" s="3"/>
      <c r="C49" s="3"/>
      <c r="D49" s="3"/>
      <c r="AB49" s="3"/>
    </row>
    <row r="50" spans="2:28">
      <c r="B50" s="3"/>
      <c r="C50" s="3"/>
      <c r="D50" s="3"/>
      <c r="AB50" s="3"/>
    </row>
    <row r="51" spans="2:28">
      <c r="B51" s="3"/>
      <c r="C51" s="3"/>
      <c r="D51" s="3"/>
      <c r="AB51" s="3"/>
    </row>
    <row r="52" spans="2:28">
      <c r="B52" s="3"/>
      <c r="C52" s="3"/>
      <c r="D52" s="3"/>
      <c r="AB52" s="3"/>
    </row>
    <row r="53" spans="2:28">
      <c r="B53" s="3"/>
      <c r="C53" s="3"/>
      <c r="D53" s="3"/>
      <c r="AB53" s="3"/>
    </row>
    <row r="54" spans="2:28">
      <c r="B54" s="3"/>
      <c r="C54" s="3"/>
      <c r="D54" s="3"/>
      <c r="AB54" s="3"/>
    </row>
    <row r="55" spans="2:28">
      <c r="AB55" s="3"/>
    </row>
    <row r="57" spans="2:28"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AB57" s="3"/>
    </row>
    <row r="58" spans="2:28">
      <c r="O58" s="7"/>
      <c r="P58" s="6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2:28">
      <c r="B59" s="3"/>
      <c r="AB59" s="3"/>
    </row>
    <row r="60" spans="2:28">
      <c r="AB60" s="3"/>
    </row>
    <row r="61" spans="2:28">
      <c r="AB61" s="3"/>
    </row>
    <row r="62" spans="2:28">
      <c r="AB62" s="3"/>
    </row>
    <row r="63" spans="2:28">
      <c r="AB63" s="3"/>
    </row>
    <row r="64" spans="2:28">
      <c r="AB64" s="3"/>
    </row>
    <row r="65" spans="28:28">
      <c r="AB65" s="3"/>
    </row>
    <row r="66" spans="28:28">
      <c r="AB66" s="3"/>
    </row>
    <row r="67" spans="28:28">
      <c r="AB67" s="3"/>
    </row>
    <row r="68" spans="28:28">
      <c r="AB68" s="3"/>
    </row>
    <row r="69" spans="28:28">
      <c r="AB69" s="3"/>
    </row>
    <row r="70" spans="28:28">
      <c r="AB70" s="3"/>
    </row>
  </sheetData>
  <phoneticPr fontId="0" type="noConversion"/>
  <printOptions gridLines="1"/>
  <pageMargins left="0" right="0" top="0.39370078740157483" bottom="0.39370078740157483" header="0.51181102362204722" footer="0.51181102362204722"/>
  <pageSetup paperSize="9" scale="95" orientation="landscape" r:id="rId1"/>
  <headerFooter alignWithMargins="0"/>
  <rowBreaks count="1" manualBreakCount="1">
    <brk id="4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H51"/>
  <sheetViews>
    <sheetView workbookViewId="0"/>
  </sheetViews>
  <sheetFormatPr defaultColWidth="9.33203125" defaultRowHeight="12.75"/>
  <cols>
    <col min="1" max="8" width="7.83203125" style="2" customWidth="1"/>
    <col min="9" max="9" width="6.5" style="2" bestFit="1" customWidth="1"/>
    <col min="10" max="15" width="6.5" style="2" customWidth="1"/>
    <col min="16" max="16" width="7.83203125" style="2" customWidth="1"/>
    <col min="17" max="17" width="7.5" style="2" bestFit="1" customWidth="1"/>
    <col min="18" max="19" width="9.33203125" style="2"/>
    <col min="20" max="21" width="5.83203125" style="2" bestFit="1" customWidth="1"/>
    <col min="22" max="26" width="9.33203125" style="2"/>
    <col min="27" max="27" width="7.6640625" style="2" bestFit="1" customWidth="1"/>
    <col min="28" max="28" width="7.6640625" style="2" customWidth="1"/>
    <col min="29" max="29" width="8.83203125" style="2" bestFit="1" customWidth="1"/>
    <col min="30" max="30" width="7.6640625" style="2" bestFit="1" customWidth="1"/>
    <col min="31" max="33" width="7.6640625" style="2" customWidth="1"/>
    <col min="34" max="16384" width="9.33203125" style="2"/>
  </cols>
  <sheetData>
    <row r="1" spans="1:34" ht="12" customHeight="1">
      <c r="A1" s="2" t="s">
        <v>42</v>
      </c>
    </row>
    <row r="2" spans="1:34" ht="12" customHeight="1"/>
    <row r="3" spans="1:34" ht="12" customHeight="1">
      <c r="A3" s="2" t="s">
        <v>41</v>
      </c>
    </row>
    <row r="4" spans="1:34" ht="12" customHeight="1">
      <c r="A4" s="2" t="s">
        <v>40</v>
      </c>
    </row>
    <row r="5" spans="1:34" ht="12" customHeight="1"/>
    <row r="6" spans="1:34" ht="12" customHeight="1">
      <c r="A6" s="2" t="s">
        <v>19</v>
      </c>
      <c r="S6" s="2" t="s">
        <v>27</v>
      </c>
    </row>
    <row r="7" spans="1:34" ht="12" customHeight="1">
      <c r="B7" s="2">
        <v>2011</v>
      </c>
      <c r="C7" s="2">
        <v>2012</v>
      </c>
      <c r="D7" s="2">
        <v>2013</v>
      </c>
      <c r="E7" s="2">
        <v>2014</v>
      </c>
      <c r="F7" s="2">
        <v>2015</v>
      </c>
      <c r="G7" s="2">
        <v>2016</v>
      </c>
      <c r="H7" s="2">
        <v>2017</v>
      </c>
      <c r="I7" s="2">
        <v>2018</v>
      </c>
      <c r="J7" s="2">
        <v>2019</v>
      </c>
      <c r="K7" s="2">
        <v>2020</v>
      </c>
      <c r="L7" s="2">
        <v>2021</v>
      </c>
      <c r="M7" s="2">
        <v>2022</v>
      </c>
      <c r="N7" s="2">
        <v>2023</v>
      </c>
      <c r="O7" s="2">
        <v>2024</v>
      </c>
      <c r="P7" s="2" t="s">
        <v>0</v>
      </c>
      <c r="T7" s="2">
        <v>2011</v>
      </c>
      <c r="U7" s="2">
        <v>2012</v>
      </c>
      <c r="V7" s="2">
        <v>2013</v>
      </c>
      <c r="W7" s="2">
        <v>2014</v>
      </c>
      <c r="X7" s="2">
        <v>2015</v>
      </c>
      <c r="Y7" s="2">
        <v>2016</v>
      </c>
      <c r="Z7" s="2">
        <v>2017</v>
      </c>
      <c r="AA7" s="2">
        <v>2018</v>
      </c>
      <c r="AB7" s="2">
        <v>2019</v>
      </c>
      <c r="AC7" s="2">
        <v>2020</v>
      </c>
      <c r="AD7" s="2">
        <v>2021</v>
      </c>
      <c r="AE7" s="2">
        <v>2022</v>
      </c>
      <c r="AF7" s="2">
        <v>2023</v>
      </c>
      <c r="AG7" s="2">
        <v>2024</v>
      </c>
      <c r="AH7" s="2" t="s">
        <v>0</v>
      </c>
    </row>
    <row r="8" spans="1:34" ht="12" customHeight="1">
      <c r="A8" s="2" t="s">
        <v>1</v>
      </c>
      <c r="B8" s="3"/>
      <c r="C8" s="3"/>
      <c r="D8" s="3">
        <v>216.6</v>
      </c>
      <c r="E8" s="3">
        <v>231.9</v>
      </c>
      <c r="F8" s="3">
        <v>190.2</v>
      </c>
      <c r="G8" s="3">
        <v>215.5</v>
      </c>
      <c r="H8" s="3">
        <v>281.3</v>
      </c>
      <c r="I8" s="3">
        <v>167.1</v>
      </c>
      <c r="J8" s="3">
        <v>221.1</v>
      </c>
      <c r="K8" s="3">
        <v>182.4</v>
      </c>
      <c r="L8" s="3">
        <v>213.5</v>
      </c>
      <c r="M8" s="3">
        <v>165.3</v>
      </c>
      <c r="N8" s="3">
        <v>184</v>
      </c>
      <c r="O8" s="3">
        <v>234.3</v>
      </c>
      <c r="P8" s="3">
        <f>AVERAGE(B8:O8)</f>
        <v>208.60000000000002</v>
      </c>
      <c r="S8" s="2" t="s">
        <v>1</v>
      </c>
      <c r="T8" s="3"/>
      <c r="U8" s="3"/>
      <c r="V8" s="3">
        <v>6715.4</v>
      </c>
      <c r="W8" s="3">
        <v>7189.4</v>
      </c>
      <c r="X8" s="3">
        <v>5895.2</v>
      </c>
      <c r="Y8" s="3">
        <v>6681.4</v>
      </c>
      <c r="Z8" s="3">
        <v>8720.1</v>
      </c>
      <c r="AA8" s="3">
        <v>5181</v>
      </c>
      <c r="AB8" s="3">
        <v>6852.9</v>
      </c>
      <c r="AC8" s="3">
        <v>5652.9</v>
      </c>
      <c r="AD8" s="3">
        <v>6618.9</v>
      </c>
      <c r="AE8" s="3">
        <v>5125.2</v>
      </c>
      <c r="AF8" s="3">
        <v>5703.1</v>
      </c>
      <c r="AG8" s="3">
        <v>7262.7</v>
      </c>
      <c r="AH8" s="3">
        <f>AVERAGE(T8:AG8)</f>
        <v>6466.5166666666664</v>
      </c>
    </row>
    <row r="9" spans="1:34" ht="12" customHeight="1">
      <c r="A9" s="2" t="s">
        <v>2</v>
      </c>
      <c r="B9" s="3"/>
      <c r="C9" s="3"/>
      <c r="D9" s="3">
        <v>152.4</v>
      </c>
      <c r="E9" s="3">
        <v>200.9</v>
      </c>
      <c r="F9" s="3">
        <v>207.8</v>
      </c>
      <c r="G9" s="3">
        <v>208.2</v>
      </c>
      <c r="H9" s="3">
        <v>172.5</v>
      </c>
      <c r="I9" s="3">
        <v>200.6</v>
      </c>
      <c r="J9" s="3">
        <v>239.3</v>
      </c>
      <c r="K9" s="3">
        <v>232.8</v>
      </c>
      <c r="L9" s="3">
        <v>215</v>
      </c>
      <c r="M9" s="3">
        <v>184.5</v>
      </c>
      <c r="N9" s="3">
        <v>194.5</v>
      </c>
      <c r="O9" s="3">
        <v>218</v>
      </c>
      <c r="P9" s="3">
        <f>AVERAGE(B9:O9)</f>
        <v>202.20833333333334</v>
      </c>
      <c r="S9" s="2" t="s">
        <v>2</v>
      </c>
      <c r="T9" s="3"/>
      <c r="U9" s="3"/>
      <c r="V9" s="3">
        <v>4266.6000000000004</v>
      </c>
      <c r="W9" s="3">
        <v>5624.5</v>
      </c>
      <c r="X9" s="3">
        <v>5818.5</v>
      </c>
      <c r="Y9" s="3">
        <v>6038.8</v>
      </c>
      <c r="Z9" s="3">
        <v>4830.1000000000004</v>
      </c>
      <c r="AA9" s="3">
        <v>5615.9</v>
      </c>
      <c r="AB9" s="3">
        <v>6699</v>
      </c>
      <c r="AC9" s="3">
        <v>6752.6</v>
      </c>
      <c r="AD9" s="3">
        <v>6018.6</v>
      </c>
      <c r="AE9" s="3">
        <v>5165.3</v>
      </c>
      <c r="AF9" s="3">
        <v>5446.6</v>
      </c>
      <c r="AG9" s="3">
        <v>6321.5</v>
      </c>
      <c r="AH9" s="3">
        <f>AVERAGE(T9:AG9)</f>
        <v>5716.5</v>
      </c>
    </row>
    <row r="10" spans="1:34" ht="12" customHeight="1">
      <c r="A10" s="2" t="s">
        <v>3</v>
      </c>
      <c r="B10" s="3"/>
      <c r="C10" s="3"/>
      <c r="D10" s="3">
        <v>174.1</v>
      </c>
      <c r="E10" s="3">
        <v>167</v>
      </c>
      <c r="F10" s="3">
        <v>176.6</v>
      </c>
      <c r="G10" s="3">
        <v>191.6</v>
      </c>
      <c r="H10" s="3">
        <v>146.19999999999999</v>
      </c>
      <c r="I10" s="3">
        <v>197.3</v>
      </c>
      <c r="J10" s="3">
        <v>171.7</v>
      </c>
      <c r="K10" s="3">
        <v>212</v>
      </c>
      <c r="L10" s="3">
        <v>189.4</v>
      </c>
      <c r="M10" s="3">
        <v>159.6</v>
      </c>
      <c r="N10" s="3">
        <v>172.3</v>
      </c>
      <c r="O10" s="3">
        <v>210.9</v>
      </c>
      <c r="P10" s="3">
        <f>AVERAGE(B10:O10)</f>
        <v>180.72499999999999</v>
      </c>
      <c r="S10" s="2" t="s">
        <v>3</v>
      </c>
      <c r="T10" s="3"/>
      <c r="U10" s="3"/>
      <c r="V10" s="3">
        <v>5397.6</v>
      </c>
      <c r="W10" s="3">
        <v>5178.5</v>
      </c>
      <c r="X10" s="3">
        <v>5474.9</v>
      </c>
      <c r="Y10" s="3">
        <v>5938.9</v>
      </c>
      <c r="Z10" s="3">
        <v>4532.5</v>
      </c>
      <c r="AA10" s="3">
        <v>6117.7</v>
      </c>
      <c r="AB10" s="3">
        <v>5321.6</v>
      </c>
      <c r="AC10" s="3">
        <v>6572.1</v>
      </c>
      <c r="AD10" s="3">
        <v>5870.5</v>
      </c>
      <c r="AE10" s="3">
        <v>4948.7</v>
      </c>
      <c r="AF10" s="3">
        <v>5340.5</v>
      </c>
      <c r="AG10" s="3">
        <v>6536.6</v>
      </c>
      <c r="AH10" s="3">
        <f>AVERAGE(T10:AG10)</f>
        <v>5602.5083333333341</v>
      </c>
    </row>
    <row r="11" spans="1:34" ht="12" customHeight="1">
      <c r="A11" s="2" t="s">
        <v>4</v>
      </c>
      <c r="B11" s="3"/>
      <c r="C11" s="3"/>
      <c r="D11" s="3">
        <v>177.3</v>
      </c>
      <c r="E11" s="3">
        <v>150.80000000000001</v>
      </c>
      <c r="F11" s="3">
        <v>182.1</v>
      </c>
      <c r="G11" s="3">
        <v>155.69999999999999</v>
      </c>
      <c r="H11" s="3">
        <v>155</v>
      </c>
      <c r="I11" s="3">
        <v>182.9</v>
      </c>
      <c r="J11" s="3">
        <v>160.5</v>
      </c>
      <c r="K11" s="3">
        <v>200.6</v>
      </c>
      <c r="L11" s="3">
        <v>184.5</v>
      </c>
      <c r="M11" s="3">
        <v>153.1</v>
      </c>
      <c r="N11" s="3">
        <v>144.6</v>
      </c>
      <c r="O11" s="3"/>
      <c r="P11" s="3">
        <f t="shared" ref="P10:P13" si="0">AVERAGE(B11:N11)</f>
        <v>167.91818181818181</v>
      </c>
      <c r="S11" s="2" t="s">
        <v>4</v>
      </c>
      <c r="T11" s="3"/>
      <c r="U11" s="3"/>
      <c r="V11" s="3">
        <v>5320.3</v>
      </c>
      <c r="W11" s="3">
        <v>4524.7</v>
      </c>
      <c r="X11" s="3">
        <v>5462.3</v>
      </c>
      <c r="Y11" s="3">
        <v>4672</v>
      </c>
      <c r="Z11" s="3">
        <v>4648.7</v>
      </c>
      <c r="AA11" s="3">
        <v>5486.5</v>
      </c>
      <c r="AB11" s="3">
        <v>4815</v>
      </c>
      <c r="AC11" s="3">
        <v>6019.2</v>
      </c>
      <c r="AD11" s="3">
        <v>5536.4</v>
      </c>
      <c r="AE11" s="3">
        <v>4594.2</v>
      </c>
      <c r="AF11" s="3">
        <v>4336.8999999999996</v>
      </c>
      <c r="AG11" s="3"/>
      <c r="AH11" s="3">
        <f t="shared" ref="AH10:AH13" si="1">AVERAGE(T11:AF11)</f>
        <v>5037.8363636363638</v>
      </c>
    </row>
    <row r="12" spans="1:34" ht="12" customHeight="1">
      <c r="A12" s="2" t="s">
        <v>5</v>
      </c>
      <c r="B12" s="3"/>
      <c r="C12" s="3"/>
      <c r="D12" s="3">
        <v>125.1</v>
      </c>
      <c r="E12" s="3">
        <v>200.7</v>
      </c>
      <c r="F12" s="3">
        <v>192.1</v>
      </c>
      <c r="G12" s="3">
        <v>196.4</v>
      </c>
      <c r="H12" s="3">
        <v>158.1</v>
      </c>
      <c r="I12" s="3">
        <v>171.3</v>
      </c>
      <c r="J12" s="3">
        <v>189.8</v>
      </c>
      <c r="K12" s="3">
        <v>159.1</v>
      </c>
      <c r="L12" s="3">
        <v>172.3</v>
      </c>
      <c r="M12" s="3">
        <v>169.3</v>
      </c>
      <c r="N12" s="3">
        <v>152.19999999999999</v>
      </c>
      <c r="O12" s="3"/>
      <c r="P12" s="3">
        <f t="shared" si="0"/>
        <v>171.49090909090907</v>
      </c>
      <c r="S12" s="2" t="s">
        <v>5</v>
      </c>
      <c r="T12" s="3"/>
      <c r="U12" s="3"/>
      <c r="V12" s="3">
        <v>3879.1</v>
      </c>
      <c r="W12" s="3">
        <v>6221.6</v>
      </c>
      <c r="X12" s="3">
        <v>5955.9</v>
      </c>
      <c r="Y12" s="3">
        <v>6087.9</v>
      </c>
      <c r="Z12" s="3">
        <v>4901.5</v>
      </c>
      <c r="AA12" s="3">
        <v>5310.1</v>
      </c>
      <c r="AB12" s="3">
        <v>5884.2</v>
      </c>
      <c r="AC12" s="3">
        <v>4932.8999999999996</v>
      </c>
      <c r="AD12" s="3">
        <v>5339.9</v>
      </c>
      <c r="AE12" s="3">
        <v>5247.8</v>
      </c>
      <c r="AF12" s="3">
        <v>4717.7</v>
      </c>
      <c r="AG12" s="3"/>
      <c r="AH12" s="3">
        <f t="shared" si="1"/>
        <v>5316.2363636363634</v>
      </c>
    </row>
    <row r="13" spans="1:34" ht="12" customHeight="1">
      <c r="A13" s="2" t="s">
        <v>6</v>
      </c>
      <c r="B13" s="3"/>
      <c r="C13" s="3"/>
      <c r="D13" s="3">
        <v>145.4</v>
      </c>
      <c r="E13" s="3">
        <v>196.6</v>
      </c>
      <c r="F13" s="3">
        <v>207.1</v>
      </c>
      <c r="G13" s="3">
        <v>165.8</v>
      </c>
      <c r="H13" s="3">
        <v>147</v>
      </c>
      <c r="I13" s="3">
        <v>188.2</v>
      </c>
      <c r="J13" s="3">
        <v>155.1</v>
      </c>
      <c r="K13" s="3">
        <v>173.4</v>
      </c>
      <c r="L13" s="3">
        <v>173</v>
      </c>
      <c r="M13" s="3">
        <v>219.2</v>
      </c>
      <c r="N13" s="3">
        <v>134.5</v>
      </c>
      <c r="O13" s="3"/>
      <c r="P13" s="3">
        <f t="shared" si="0"/>
        <v>173.20909090909092</v>
      </c>
      <c r="S13" s="2" t="s">
        <v>6</v>
      </c>
      <c r="T13" s="3"/>
      <c r="U13" s="3"/>
      <c r="V13" s="3">
        <v>4360.6000000000004</v>
      </c>
      <c r="W13" s="3">
        <v>5899.2</v>
      </c>
      <c r="X13" s="3">
        <v>6214.1</v>
      </c>
      <c r="Y13" s="3">
        <v>4975.2</v>
      </c>
      <c r="Z13" s="3">
        <v>4409</v>
      </c>
      <c r="AA13" s="3">
        <v>5268.3</v>
      </c>
      <c r="AB13" s="3">
        <v>4652.2</v>
      </c>
      <c r="AC13" s="3">
        <v>5203.2</v>
      </c>
      <c r="AD13" s="3">
        <v>5191.2</v>
      </c>
      <c r="AE13" s="3">
        <v>6577.3</v>
      </c>
      <c r="AF13" s="3">
        <v>4033.9</v>
      </c>
      <c r="AG13" s="3"/>
      <c r="AH13" s="3">
        <f t="shared" si="1"/>
        <v>5162.2</v>
      </c>
    </row>
    <row r="14" spans="1:34" ht="12" customHeight="1">
      <c r="A14" s="2" t="s">
        <v>7</v>
      </c>
      <c r="B14" s="3"/>
      <c r="C14" s="3"/>
      <c r="D14" s="3">
        <v>215.9</v>
      </c>
      <c r="E14" s="3">
        <v>161.1</v>
      </c>
      <c r="F14" s="3">
        <v>182.2</v>
      </c>
      <c r="G14" s="3">
        <v>240.3</v>
      </c>
      <c r="H14" s="3">
        <v>177.2</v>
      </c>
      <c r="I14" s="3">
        <v>184.6</v>
      </c>
      <c r="J14" s="3">
        <v>206.4</v>
      </c>
      <c r="K14" s="3">
        <v>176</v>
      </c>
      <c r="L14" s="3">
        <v>159.6</v>
      </c>
      <c r="M14" s="3">
        <v>166.3</v>
      </c>
      <c r="N14" s="3">
        <v>187.5</v>
      </c>
      <c r="O14" s="3"/>
      <c r="P14" s="3">
        <f t="shared" ref="P14:P19" si="2">AVERAGE(B14:N14)</f>
        <v>187.0090909090909</v>
      </c>
      <c r="S14" s="2" t="s">
        <v>7</v>
      </c>
      <c r="T14" s="3"/>
      <c r="U14" s="3"/>
      <c r="V14" s="3">
        <v>6692.4</v>
      </c>
      <c r="W14" s="3">
        <v>4993.8999999999996</v>
      </c>
      <c r="X14" s="3">
        <v>5647.5</v>
      </c>
      <c r="Y14" s="3">
        <v>7449.7</v>
      </c>
      <c r="Z14" s="3">
        <v>5492.9</v>
      </c>
      <c r="AA14" s="3">
        <v>5722.8</v>
      </c>
      <c r="AB14" s="3">
        <v>6399.9</v>
      </c>
      <c r="AC14" s="3">
        <v>5455.1</v>
      </c>
      <c r="AD14" s="3">
        <v>4946.7</v>
      </c>
      <c r="AE14" s="3">
        <v>5155.8999999999996</v>
      </c>
      <c r="AF14" s="3">
        <v>5812.9</v>
      </c>
      <c r="AG14" s="3"/>
      <c r="AH14" s="3">
        <f t="shared" ref="AH14:AH19" si="3">AVERAGE(T14:AF14)</f>
        <v>5797.2454545454548</v>
      </c>
    </row>
    <row r="15" spans="1:34" ht="12" customHeight="1">
      <c r="A15" s="2" t="s">
        <v>8</v>
      </c>
      <c r="B15" s="3"/>
      <c r="C15" s="3"/>
      <c r="D15" s="3">
        <v>214.4</v>
      </c>
      <c r="E15" s="3">
        <v>201.8</v>
      </c>
      <c r="F15" s="3">
        <v>231.5</v>
      </c>
      <c r="G15" s="3">
        <v>180.6</v>
      </c>
      <c r="H15" s="3">
        <v>243.1</v>
      </c>
      <c r="I15" s="3">
        <v>171.8</v>
      </c>
      <c r="J15" s="3">
        <v>210.1</v>
      </c>
      <c r="K15" s="3">
        <v>206</v>
      </c>
      <c r="L15" s="3">
        <v>222.7</v>
      </c>
      <c r="M15" s="3">
        <v>250.4</v>
      </c>
      <c r="N15" s="3">
        <v>181.7</v>
      </c>
      <c r="O15" s="3"/>
      <c r="P15" s="3">
        <f t="shared" si="2"/>
        <v>210.37272727272727</v>
      </c>
      <c r="S15" s="2" t="s">
        <v>8</v>
      </c>
      <c r="T15" s="3"/>
      <c r="U15" s="3"/>
      <c r="V15" s="3">
        <v>6645.9</v>
      </c>
      <c r="W15" s="3">
        <v>6256.7</v>
      </c>
      <c r="X15" s="3">
        <v>7177</v>
      </c>
      <c r="Y15" s="3">
        <v>5598.3</v>
      </c>
      <c r="Z15" s="3">
        <v>7537</v>
      </c>
      <c r="AA15" s="3">
        <v>5325.7</v>
      </c>
      <c r="AB15" s="3">
        <v>6514.5</v>
      </c>
      <c r="AC15" s="3">
        <v>6387</v>
      </c>
      <c r="AD15" s="3">
        <v>6904.8</v>
      </c>
      <c r="AE15" s="3">
        <v>7762.6</v>
      </c>
      <c r="AF15" s="3">
        <v>5632.8</v>
      </c>
      <c r="AG15" s="3"/>
      <c r="AH15" s="3">
        <f t="shared" si="3"/>
        <v>6522.0272727272732</v>
      </c>
    </row>
    <row r="16" spans="1:34" ht="12" customHeight="1">
      <c r="A16" s="2" t="s">
        <v>9</v>
      </c>
      <c r="B16" s="3"/>
      <c r="C16" s="3"/>
      <c r="D16" s="3">
        <v>270.60000000000002</v>
      </c>
      <c r="E16" s="3">
        <v>229.7</v>
      </c>
      <c r="F16" s="3">
        <v>263</v>
      </c>
      <c r="G16" s="3">
        <v>247.5</v>
      </c>
      <c r="H16" s="3">
        <v>246.4</v>
      </c>
      <c r="I16" s="3">
        <v>244.7</v>
      </c>
      <c r="J16" s="3">
        <v>228.9</v>
      </c>
      <c r="K16" s="3">
        <v>334</v>
      </c>
      <c r="L16" s="3">
        <v>296</v>
      </c>
      <c r="M16" s="3">
        <v>253.4</v>
      </c>
      <c r="N16" s="3">
        <v>308.89999999999998</v>
      </c>
      <c r="O16" s="3"/>
      <c r="P16" s="3">
        <f t="shared" si="2"/>
        <v>265.73636363636365</v>
      </c>
      <c r="S16" s="2" t="s">
        <v>9</v>
      </c>
      <c r="T16" s="3"/>
      <c r="U16" s="3"/>
      <c r="V16" s="3">
        <v>8119.1</v>
      </c>
      <c r="W16" s="3">
        <v>6889.9</v>
      </c>
      <c r="X16" s="3">
        <v>7889.3</v>
      </c>
      <c r="Y16" s="3">
        <v>7423.9</v>
      </c>
      <c r="Z16" s="3">
        <v>7392</v>
      </c>
      <c r="AA16" s="3">
        <v>7340</v>
      </c>
      <c r="AB16" s="3">
        <v>6866.7</v>
      </c>
      <c r="AC16" s="3">
        <v>10019.6</v>
      </c>
      <c r="AD16" s="3">
        <v>8879.4</v>
      </c>
      <c r="AE16" s="3">
        <v>7601.3</v>
      </c>
      <c r="AF16" s="3">
        <v>9267.6</v>
      </c>
      <c r="AG16" s="3"/>
      <c r="AH16" s="3">
        <f t="shared" si="3"/>
        <v>7971.7090909090912</v>
      </c>
    </row>
    <row r="17" spans="1:34" ht="12" customHeight="1">
      <c r="A17" s="2" t="s">
        <v>10</v>
      </c>
      <c r="B17" s="3"/>
      <c r="C17" s="3"/>
      <c r="D17" s="3">
        <v>276.5</v>
      </c>
      <c r="E17" s="3">
        <v>260.10000000000002</v>
      </c>
      <c r="F17" s="3">
        <v>274.39999999999998</v>
      </c>
      <c r="G17" s="3">
        <v>238.5</v>
      </c>
      <c r="H17" s="3">
        <v>216.7</v>
      </c>
      <c r="I17" s="3">
        <v>242.2</v>
      </c>
      <c r="J17" s="3">
        <v>284.60000000000002</v>
      </c>
      <c r="K17" s="3">
        <v>276.60000000000002</v>
      </c>
      <c r="L17" s="3">
        <v>218.2</v>
      </c>
      <c r="M17" s="3">
        <v>279.10000000000002</v>
      </c>
      <c r="N17" s="3">
        <v>264.7</v>
      </c>
      <c r="O17" s="3"/>
      <c r="P17" s="3">
        <f t="shared" si="2"/>
        <v>257.41818181818178</v>
      </c>
      <c r="S17" s="2" t="s">
        <v>10</v>
      </c>
      <c r="T17" s="3"/>
      <c r="U17" s="3"/>
      <c r="V17" s="3">
        <v>8572</v>
      </c>
      <c r="W17" s="3">
        <v>8063.3</v>
      </c>
      <c r="X17" s="3">
        <v>8506.5</v>
      </c>
      <c r="Y17" s="3">
        <v>7393.4</v>
      </c>
      <c r="Z17" s="3">
        <v>6719.1</v>
      </c>
      <c r="AA17" s="3">
        <v>7506.7</v>
      </c>
      <c r="AB17" s="3">
        <v>8822.2999999999993</v>
      </c>
      <c r="AC17" s="3">
        <v>8573.1</v>
      </c>
      <c r="AD17" s="3">
        <v>6763.9</v>
      </c>
      <c r="AE17" s="3">
        <v>8652.9</v>
      </c>
      <c r="AF17" s="3">
        <v>8204.7999999999993</v>
      </c>
      <c r="AG17" s="3"/>
      <c r="AH17" s="3">
        <f t="shared" si="3"/>
        <v>7979.8181818181802</v>
      </c>
    </row>
    <row r="18" spans="1:34" ht="12" customHeight="1">
      <c r="A18" s="2" t="s">
        <v>11</v>
      </c>
      <c r="B18" s="3"/>
      <c r="C18" s="3"/>
      <c r="D18" s="3">
        <v>234.2</v>
      </c>
      <c r="E18" s="3">
        <v>309.60000000000002</v>
      </c>
      <c r="F18" s="3">
        <v>293.5</v>
      </c>
      <c r="G18" s="3">
        <v>225.3</v>
      </c>
      <c r="H18" s="3">
        <v>214.3</v>
      </c>
      <c r="I18" s="3">
        <v>230.1</v>
      </c>
      <c r="J18" s="3">
        <v>252.5</v>
      </c>
      <c r="K18" s="3">
        <v>232.9</v>
      </c>
      <c r="L18" s="3">
        <v>267.7</v>
      </c>
      <c r="M18" s="3">
        <v>229.1</v>
      </c>
      <c r="N18" s="3">
        <v>250.4</v>
      </c>
      <c r="O18" s="3"/>
      <c r="P18" s="3">
        <f t="shared" si="2"/>
        <v>249.05454545454543</v>
      </c>
      <c r="S18" s="2" t="s">
        <v>11</v>
      </c>
      <c r="T18" s="3"/>
      <c r="U18" s="3"/>
      <c r="V18" s="3">
        <v>7024.6</v>
      </c>
      <c r="W18" s="3">
        <v>9289.1</v>
      </c>
      <c r="X18" s="3">
        <v>8805.5</v>
      </c>
      <c r="Y18" s="3">
        <v>6757.6</v>
      </c>
      <c r="Z18" s="3">
        <v>6430.2</v>
      </c>
      <c r="AA18" s="3">
        <v>6904.2</v>
      </c>
      <c r="AB18" s="3">
        <v>7576.4</v>
      </c>
      <c r="AC18" s="3">
        <v>6985.7</v>
      </c>
      <c r="AD18" s="3">
        <v>8032.4</v>
      </c>
      <c r="AE18" s="3">
        <v>6874.4</v>
      </c>
      <c r="AF18" s="3">
        <v>7510.5</v>
      </c>
      <c r="AG18" s="3"/>
      <c r="AH18" s="3">
        <f t="shared" si="3"/>
        <v>7471.8727272727265</v>
      </c>
    </row>
    <row r="19" spans="1:34" ht="12" customHeight="1">
      <c r="A19" s="2" t="s">
        <v>12</v>
      </c>
      <c r="B19" s="3"/>
      <c r="C19" s="3"/>
      <c r="D19" s="3">
        <v>214</v>
      </c>
      <c r="E19" s="3">
        <v>223.4</v>
      </c>
      <c r="F19" s="3">
        <v>205.9</v>
      </c>
      <c r="G19" s="3">
        <v>228.9</v>
      </c>
      <c r="H19" s="3">
        <v>229.1</v>
      </c>
      <c r="I19" s="3">
        <v>173.5</v>
      </c>
      <c r="J19" s="3">
        <v>239.8</v>
      </c>
      <c r="K19" s="3">
        <v>229.6</v>
      </c>
      <c r="L19" s="3">
        <v>213.2</v>
      </c>
      <c r="M19" s="3">
        <v>176.7</v>
      </c>
      <c r="N19" s="3">
        <v>235</v>
      </c>
      <c r="O19" s="3"/>
      <c r="P19" s="3">
        <f t="shared" si="2"/>
        <v>215.37272727272727</v>
      </c>
      <c r="S19" s="2" t="s">
        <v>12</v>
      </c>
      <c r="T19" s="3"/>
      <c r="U19" s="3"/>
      <c r="V19" s="3">
        <v>6634.9</v>
      </c>
      <c r="W19" s="3">
        <v>6926.9</v>
      </c>
      <c r="X19" s="3">
        <v>6382.3</v>
      </c>
      <c r="Y19" s="3">
        <v>7095.7</v>
      </c>
      <c r="Z19" s="3">
        <v>7100.9</v>
      </c>
      <c r="AA19" s="3">
        <v>5377.6</v>
      </c>
      <c r="AB19" s="3">
        <v>7434.3</v>
      </c>
      <c r="AC19" s="3">
        <v>7118</v>
      </c>
      <c r="AD19" s="3">
        <v>6607.9</v>
      </c>
      <c r="AE19" s="3">
        <v>5477</v>
      </c>
      <c r="AF19" s="3">
        <v>7283.5</v>
      </c>
      <c r="AG19" s="3"/>
      <c r="AH19" s="3">
        <f t="shared" si="3"/>
        <v>6676.272727272727</v>
      </c>
    </row>
    <row r="20" spans="1:34" ht="12" customHeight="1">
      <c r="A20" s="3" t="s">
        <v>0</v>
      </c>
      <c r="B20" s="3"/>
      <c r="C20" s="3"/>
      <c r="D20" s="3">
        <f t="shared" ref="D20:P20" si="4">AVERAGE(D8:D19)</f>
        <v>201.375</v>
      </c>
      <c r="E20" s="3">
        <f t="shared" si="4"/>
        <v>211.13333333333333</v>
      </c>
      <c r="F20" s="3">
        <f t="shared" si="4"/>
        <v>217.20000000000002</v>
      </c>
      <c r="G20" s="3">
        <f t="shared" si="4"/>
        <v>207.85833333333335</v>
      </c>
      <c r="H20" s="3">
        <f t="shared" si="4"/>
        <v>198.90833333333333</v>
      </c>
      <c r="I20" s="3">
        <f t="shared" si="4"/>
        <v>196.19166666666669</v>
      </c>
      <c r="J20" s="3">
        <f t="shared" si="4"/>
        <v>213.31666666666669</v>
      </c>
      <c r="K20" s="3">
        <f t="shared" si="4"/>
        <v>217.95000000000002</v>
      </c>
      <c r="L20" s="3">
        <f t="shared" si="4"/>
        <v>210.42499999999998</v>
      </c>
      <c r="M20" s="3">
        <f t="shared" si="4"/>
        <v>200.5</v>
      </c>
      <c r="N20" s="3">
        <f t="shared" si="4"/>
        <v>200.85833333333332</v>
      </c>
      <c r="O20" s="3"/>
      <c r="P20" s="3">
        <f t="shared" si="4"/>
        <v>207.42626262626263</v>
      </c>
      <c r="Q20" s="3"/>
      <c r="S20" s="3" t="s">
        <v>0</v>
      </c>
      <c r="T20" s="3"/>
      <c r="U20" s="3"/>
      <c r="V20" s="3">
        <f t="shared" ref="V20:AH20" si="5">AVERAGE(V8:V19)</f>
        <v>6135.708333333333</v>
      </c>
      <c r="W20" s="3">
        <f t="shared" si="5"/>
        <v>6421.4749999999995</v>
      </c>
      <c r="X20" s="3">
        <f t="shared" si="5"/>
        <v>6602.416666666667</v>
      </c>
      <c r="Y20" s="3">
        <f t="shared" si="5"/>
        <v>6342.7333333333336</v>
      </c>
      <c r="Z20" s="3">
        <f t="shared" si="5"/>
        <v>6059.5</v>
      </c>
      <c r="AA20" s="3">
        <f t="shared" si="5"/>
        <v>5929.708333333333</v>
      </c>
      <c r="AB20" s="3">
        <f t="shared" si="5"/>
        <v>6486.583333333333</v>
      </c>
      <c r="AC20" s="3">
        <f t="shared" si="5"/>
        <v>6639.2833333333328</v>
      </c>
      <c r="AD20" s="3">
        <f t="shared" si="5"/>
        <v>6392.5499999999993</v>
      </c>
      <c r="AE20" s="3">
        <f t="shared" si="5"/>
        <v>6098.55</v>
      </c>
      <c r="AF20" s="3">
        <f t="shared" si="5"/>
        <v>6107.5666666666666</v>
      </c>
      <c r="AG20" s="3"/>
      <c r="AH20" s="3">
        <f t="shared" si="5"/>
        <v>6310.0619318181816</v>
      </c>
    </row>
    <row r="21" spans="1:34" ht="12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34" ht="12" customHeight="1">
      <c r="A22" s="2" t="s">
        <v>33</v>
      </c>
      <c r="S22" s="2" t="s">
        <v>34</v>
      </c>
    </row>
    <row r="23" spans="1:34" ht="12" customHeight="1">
      <c r="B23" s="2">
        <v>2011</v>
      </c>
      <c r="C23" s="2">
        <v>2012</v>
      </c>
      <c r="D23" s="2">
        <v>2013</v>
      </c>
      <c r="E23" s="2">
        <v>2014</v>
      </c>
      <c r="F23" s="2">
        <v>2015</v>
      </c>
      <c r="G23" s="2">
        <v>2016</v>
      </c>
      <c r="H23" s="2">
        <v>2017</v>
      </c>
      <c r="I23" s="2">
        <v>2018</v>
      </c>
      <c r="J23" s="2">
        <v>2019</v>
      </c>
      <c r="K23" s="2">
        <v>2020</v>
      </c>
      <c r="L23" s="2">
        <v>2021</v>
      </c>
      <c r="M23" s="2">
        <v>2022</v>
      </c>
      <c r="N23" s="2">
        <v>2023</v>
      </c>
      <c r="O23" s="2">
        <v>2024</v>
      </c>
      <c r="P23" s="2" t="s">
        <v>0</v>
      </c>
      <c r="T23" s="2">
        <v>2011</v>
      </c>
      <c r="U23" s="2">
        <v>2012</v>
      </c>
      <c r="V23" s="2">
        <v>2013</v>
      </c>
      <c r="W23" s="2">
        <v>2014</v>
      </c>
      <c r="X23" s="2">
        <v>2015</v>
      </c>
      <c r="Y23" s="2">
        <v>2016</v>
      </c>
      <c r="Z23" s="2">
        <v>2017</v>
      </c>
      <c r="AA23" s="2">
        <v>2018</v>
      </c>
      <c r="AB23" s="2">
        <v>2019</v>
      </c>
      <c r="AC23" s="2">
        <v>2020</v>
      </c>
      <c r="AD23" s="2">
        <v>2021</v>
      </c>
      <c r="AE23" s="2">
        <v>2022</v>
      </c>
      <c r="AF23" s="2">
        <v>2023</v>
      </c>
      <c r="AG23" s="2">
        <v>2024</v>
      </c>
      <c r="AH23" s="2" t="s">
        <v>0</v>
      </c>
    </row>
    <row r="24" spans="1:34" ht="12" customHeight="1">
      <c r="A24" s="2" t="s">
        <v>1</v>
      </c>
      <c r="B24" s="3"/>
      <c r="C24" s="3"/>
      <c r="D24" s="3">
        <v>520.4</v>
      </c>
      <c r="E24" s="3">
        <v>432.8</v>
      </c>
      <c r="F24" s="3">
        <v>406.3</v>
      </c>
      <c r="G24" s="3">
        <v>397.9</v>
      </c>
      <c r="H24" s="3">
        <v>507</v>
      </c>
      <c r="I24" s="3">
        <v>317.8</v>
      </c>
      <c r="J24" s="3">
        <v>381.4</v>
      </c>
      <c r="K24" s="3">
        <v>418.3</v>
      </c>
      <c r="L24" s="3">
        <v>428.3</v>
      </c>
      <c r="M24" s="3">
        <v>275.5</v>
      </c>
      <c r="N24" s="3">
        <v>490.4</v>
      </c>
      <c r="O24" s="3">
        <v>434.7</v>
      </c>
      <c r="P24" s="3">
        <f>AVERAGE(B24:O24)</f>
        <v>417.56666666666666</v>
      </c>
      <c r="S24" s="2" t="s">
        <v>1</v>
      </c>
      <c r="T24" s="3"/>
      <c r="U24" s="3"/>
      <c r="V24" s="3">
        <v>83.6</v>
      </c>
      <c r="W24" s="3">
        <v>115.1</v>
      </c>
      <c r="X24" s="3">
        <v>107.4</v>
      </c>
      <c r="Y24" s="3">
        <v>49.1</v>
      </c>
      <c r="Z24" s="3">
        <v>100.2</v>
      </c>
      <c r="AA24" s="3">
        <v>72</v>
      </c>
      <c r="AB24" s="3">
        <v>78.900000000000006</v>
      </c>
      <c r="AC24" s="3">
        <v>80</v>
      </c>
      <c r="AD24" s="3">
        <v>78</v>
      </c>
      <c r="AE24" s="3">
        <v>82.4</v>
      </c>
      <c r="AF24" s="3">
        <v>65.400000000000006</v>
      </c>
      <c r="AG24" s="3">
        <v>119.1</v>
      </c>
      <c r="AH24" s="3">
        <f>AVERAGE(T24:AG24)</f>
        <v>85.933333333333337</v>
      </c>
    </row>
    <row r="25" spans="1:34" ht="12" customHeight="1">
      <c r="A25" s="2" t="s">
        <v>2</v>
      </c>
      <c r="B25" s="3"/>
      <c r="C25" s="3"/>
      <c r="D25" s="3">
        <v>287.3</v>
      </c>
      <c r="E25" s="3">
        <v>357.1</v>
      </c>
      <c r="F25" s="3">
        <v>400.5</v>
      </c>
      <c r="G25" s="3">
        <v>380.6</v>
      </c>
      <c r="H25" s="3">
        <v>364.2</v>
      </c>
      <c r="I25" s="3">
        <v>359.2</v>
      </c>
      <c r="J25" s="3">
        <v>429.2</v>
      </c>
      <c r="K25" s="3">
        <v>504.6</v>
      </c>
      <c r="L25" s="3">
        <v>418.3</v>
      </c>
      <c r="M25" s="3">
        <v>318.7</v>
      </c>
      <c r="N25" s="3">
        <v>372</v>
      </c>
      <c r="O25" s="3">
        <v>340</v>
      </c>
      <c r="P25" s="3">
        <f>AVERAGE(B25:O25)</f>
        <v>377.64166666666665</v>
      </c>
      <c r="S25" s="2" t="s">
        <v>2</v>
      </c>
      <c r="T25" s="3"/>
      <c r="U25" s="3"/>
      <c r="V25" s="3">
        <v>77.400000000000006</v>
      </c>
      <c r="W25" s="3">
        <v>68</v>
      </c>
      <c r="X25" s="3">
        <v>35.700000000000003</v>
      </c>
      <c r="Y25" s="3">
        <v>95.2</v>
      </c>
      <c r="Z25" s="3">
        <v>65.7</v>
      </c>
      <c r="AA25" s="3">
        <v>58</v>
      </c>
      <c r="AB25" s="3">
        <v>135.6</v>
      </c>
      <c r="AC25" s="3">
        <v>103.3</v>
      </c>
      <c r="AD25" s="3">
        <v>47.2</v>
      </c>
      <c r="AE25" s="3">
        <v>59.4</v>
      </c>
      <c r="AF25" s="3">
        <v>77</v>
      </c>
      <c r="AG25" s="3">
        <v>87.4</v>
      </c>
      <c r="AH25" s="3">
        <f>AVERAGE(T25:AG25)</f>
        <v>75.825000000000003</v>
      </c>
    </row>
    <row r="26" spans="1:34" ht="12" customHeight="1">
      <c r="A26" s="2" t="s">
        <v>3</v>
      </c>
      <c r="B26" s="3"/>
      <c r="C26" s="3"/>
      <c r="D26" s="3">
        <v>302.5</v>
      </c>
      <c r="E26" s="3">
        <v>324.5</v>
      </c>
      <c r="F26" s="3">
        <v>348.1</v>
      </c>
      <c r="G26" s="3">
        <v>370.1</v>
      </c>
      <c r="H26" s="3">
        <v>292</v>
      </c>
      <c r="I26" s="3">
        <v>400.9</v>
      </c>
      <c r="J26" s="3">
        <v>394.9</v>
      </c>
      <c r="K26" s="3">
        <v>394.4</v>
      </c>
      <c r="L26" s="3">
        <v>351.3</v>
      </c>
      <c r="M26" s="3">
        <v>323.60000000000002</v>
      </c>
      <c r="N26" s="3">
        <v>368.5</v>
      </c>
      <c r="O26" s="3">
        <v>359</v>
      </c>
      <c r="P26" s="3">
        <f>AVERAGE(B26:O26)</f>
        <v>352.48333333333335</v>
      </c>
      <c r="S26" s="2" t="s">
        <v>3</v>
      </c>
      <c r="T26" s="3"/>
      <c r="U26" s="3"/>
      <c r="V26" s="3">
        <v>69.8</v>
      </c>
      <c r="W26" s="3">
        <v>66.8</v>
      </c>
      <c r="X26" s="3">
        <v>53.9</v>
      </c>
      <c r="Y26" s="3">
        <v>63.5</v>
      </c>
      <c r="Z26" s="3">
        <v>42.1</v>
      </c>
      <c r="AA26" s="3">
        <v>31.7</v>
      </c>
      <c r="AB26" s="3">
        <v>60.9</v>
      </c>
      <c r="AC26" s="3">
        <v>77.2</v>
      </c>
      <c r="AD26" s="3">
        <v>72.8</v>
      </c>
      <c r="AE26" s="3">
        <v>42.1</v>
      </c>
      <c r="AF26" s="3">
        <v>58.7</v>
      </c>
      <c r="AG26" s="3">
        <v>73.400000000000006</v>
      </c>
      <c r="AH26" s="3">
        <f>AVERAGE(T26:AG26)</f>
        <v>59.408333333333331</v>
      </c>
    </row>
    <row r="27" spans="1:34" ht="12" customHeight="1">
      <c r="A27" s="2" t="s">
        <v>4</v>
      </c>
      <c r="B27" s="3"/>
      <c r="C27" s="3"/>
      <c r="D27" s="3">
        <v>361.8</v>
      </c>
      <c r="E27" s="3">
        <v>321.8</v>
      </c>
      <c r="F27" s="3">
        <v>328</v>
      </c>
      <c r="G27" s="3">
        <v>302.2</v>
      </c>
      <c r="H27" s="3">
        <v>347.7</v>
      </c>
      <c r="I27" s="3">
        <v>368.1</v>
      </c>
      <c r="J27" s="3">
        <v>265.39999999999998</v>
      </c>
      <c r="K27" s="3">
        <v>429.6</v>
      </c>
      <c r="L27" s="3">
        <v>524</v>
      </c>
      <c r="M27" s="3">
        <v>269.10000000000002</v>
      </c>
      <c r="N27" s="3">
        <v>317</v>
      </c>
      <c r="O27" s="3"/>
      <c r="P27" s="3">
        <f t="shared" ref="P26:P29" si="6">AVERAGE(B27:N27)</f>
        <v>348.60909090909087</v>
      </c>
      <c r="S27" s="2" t="s">
        <v>4</v>
      </c>
      <c r="T27" s="3"/>
      <c r="U27" s="3"/>
      <c r="V27" s="3">
        <v>12.2</v>
      </c>
      <c r="W27" s="3">
        <v>6.6</v>
      </c>
      <c r="X27" s="3">
        <v>21.3</v>
      </c>
      <c r="Y27" s="3">
        <v>62.4</v>
      </c>
      <c r="Z27" s="3">
        <v>33.799999999999997</v>
      </c>
      <c r="AA27" s="3">
        <v>40.4</v>
      </c>
      <c r="AB27" s="3">
        <v>59.4</v>
      </c>
      <c r="AC27" s="3">
        <v>66.5</v>
      </c>
      <c r="AD27" s="3">
        <v>57.5</v>
      </c>
      <c r="AE27" s="3">
        <v>52.1</v>
      </c>
      <c r="AF27" s="3">
        <v>43.2</v>
      </c>
      <c r="AG27" s="3"/>
      <c r="AH27" s="3">
        <f t="shared" ref="AH26:AH29" si="7">AVERAGE(T27:AF27)</f>
        <v>41.400000000000006</v>
      </c>
    </row>
    <row r="28" spans="1:34" ht="12" customHeight="1">
      <c r="A28" s="2" t="s">
        <v>5</v>
      </c>
      <c r="B28" s="3"/>
      <c r="C28" s="3"/>
      <c r="D28" s="3">
        <v>352.3</v>
      </c>
      <c r="E28" s="3">
        <v>431.8</v>
      </c>
      <c r="F28" s="3">
        <v>390.9</v>
      </c>
      <c r="G28" s="3">
        <v>427.8</v>
      </c>
      <c r="H28" s="3">
        <v>399.9</v>
      </c>
      <c r="I28" s="3">
        <v>462.3</v>
      </c>
      <c r="J28" s="3">
        <v>389</v>
      </c>
      <c r="K28" s="3">
        <v>426.3</v>
      </c>
      <c r="L28" s="3">
        <v>474.5</v>
      </c>
      <c r="M28" s="3">
        <v>470.1</v>
      </c>
      <c r="N28" s="3">
        <v>303.10000000000002</v>
      </c>
      <c r="O28" s="3"/>
      <c r="P28" s="3">
        <f t="shared" si="6"/>
        <v>411.63636363636374</v>
      </c>
      <c r="S28" s="2" t="s">
        <v>5</v>
      </c>
      <c r="T28" s="3"/>
      <c r="U28" s="3"/>
      <c r="V28" s="3">
        <v>14</v>
      </c>
      <c r="W28" s="3">
        <v>38.6</v>
      </c>
      <c r="X28" s="3">
        <v>74.400000000000006</v>
      </c>
      <c r="Y28" s="3">
        <v>52.5</v>
      </c>
      <c r="Z28" s="3">
        <v>58.3</v>
      </c>
      <c r="AA28" s="3">
        <v>28.5</v>
      </c>
      <c r="AB28" s="3">
        <v>62</v>
      </c>
      <c r="AC28" s="3">
        <v>36.5</v>
      </c>
      <c r="AD28" s="3">
        <v>64.2</v>
      </c>
      <c r="AE28" s="3">
        <v>5.2</v>
      </c>
      <c r="AF28" s="3">
        <v>25.7</v>
      </c>
      <c r="AG28" s="3"/>
      <c r="AH28" s="3">
        <f t="shared" si="7"/>
        <v>41.809090909090905</v>
      </c>
    </row>
    <row r="29" spans="1:34" ht="12" customHeight="1">
      <c r="A29" s="2" t="s">
        <v>6</v>
      </c>
      <c r="B29" s="3"/>
      <c r="C29" s="3"/>
      <c r="D29" s="3">
        <v>424.6</v>
      </c>
      <c r="E29" s="3">
        <v>369</v>
      </c>
      <c r="F29" s="3">
        <v>447.6</v>
      </c>
      <c r="G29" s="3">
        <v>374.2</v>
      </c>
      <c r="H29" s="3">
        <v>387.4</v>
      </c>
      <c r="I29" s="3">
        <v>485.8</v>
      </c>
      <c r="J29" s="3">
        <v>303.7</v>
      </c>
      <c r="K29" s="3">
        <v>461.7</v>
      </c>
      <c r="L29" s="3">
        <v>443.3</v>
      </c>
      <c r="M29" s="3">
        <v>471.5</v>
      </c>
      <c r="N29" s="3">
        <v>391.3</v>
      </c>
      <c r="O29" s="3"/>
      <c r="P29" s="3">
        <f t="shared" si="6"/>
        <v>414.55454545454546</v>
      </c>
      <c r="S29" s="2" t="s">
        <v>6</v>
      </c>
      <c r="T29" s="3"/>
      <c r="U29" s="3"/>
      <c r="V29" s="3">
        <v>34.1</v>
      </c>
      <c r="W29" s="3">
        <v>71.5</v>
      </c>
      <c r="X29" s="3">
        <v>80.8</v>
      </c>
      <c r="Y29" s="3">
        <v>17.899999999999999</v>
      </c>
      <c r="Z29" s="3">
        <v>52.8</v>
      </c>
      <c r="AA29" s="3">
        <v>66.5</v>
      </c>
      <c r="AB29" s="3">
        <v>29.3</v>
      </c>
      <c r="AC29" s="3">
        <v>34.6</v>
      </c>
      <c r="AD29" s="3">
        <v>56.8</v>
      </c>
      <c r="AE29" s="3">
        <v>30.1</v>
      </c>
      <c r="AF29" s="3">
        <v>38.4</v>
      </c>
      <c r="AG29" s="3"/>
      <c r="AH29" s="3">
        <f t="shared" si="7"/>
        <v>46.618181818181824</v>
      </c>
    </row>
    <row r="30" spans="1:34" ht="12" customHeight="1">
      <c r="A30" s="2" t="s">
        <v>7</v>
      </c>
      <c r="B30" s="3"/>
      <c r="C30" s="3"/>
      <c r="D30" s="3">
        <v>429.5</v>
      </c>
      <c r="E30" s="3">
        <v>385.7</v>
      </c>
      <c r="F30" s="3">
        <v>407.4</v>
      </c>
      <c r="G30" s="3">
        <v>449.1</v>
      </c>
      <c r="H30" s="3">
        <v>550</v>
      </c>
      <c r="I30" s="3">
        <v>427.2</v>
      </c>
      <c r="J30" s="3">
        <v>381.7</v>
      </c>
      <c r="K30" s="3">
        <v>319.5</v>
      </c>
      <c r="L30" s="3">
        <v>444.2</v>
      </c>
      <c r="M30" s="3">
        <v>321</v>
      </c>
      <c r="N30" s="3">
        <v>400.7</v>
      </c>
      <c r="O30" s="3"/>
      <c r="P30" s="3">
        <f t="shared" ref="P30:P35" si="8">AVERAGE(B30:N30)</f>
        <v>410.54545454545445</v>
      </c>
      <c r="S30" s="2" t="s">
        <v>7</v>
      </c>
      <c r="T30" s="3"/>
      <c r="U30" s="3"/>
      <c r="V30" s="3">
        <v>78</v>
      </c>
      <c r="W30" s="3">
        <v>75.3</v>
      </c>
      <c r="X30" s="3">
        <v>40.700000000000003</v>
      </c>
      <c r="Y30" s="3">
        <v>74.599999999999994</v>
      </c>
      <c r="Z30" s="3">
        <v>56.7</v>
      </c>
      <c r="AA30" s="3">
        <v>11.8</v>
      </c>
      <c r="AB30" s="3">
        <v>36.6</v>
      </c>
      <c r="AC30" s="3">
        <v>74.900000000000006</v>
      </c>
      <c r="AD30" s="3">
        <v>56</v>
      </c>
      <c r="AE30" s="3">
        <v>43</v>
      </c>
      <c r="AF30" s="3">
        <v>14.5</v>
      </c>
      <c r="AG30" s="3"/>
      <c r="AH30" s="3">
        <f t="shared" ref="AH30:AH35" si="9">AVERAGE(T30:AF30)</f>
        <v>51.1</v>
      </c>
    </row>
    <row r="31" spans="1:34" ht="12" customHeight="1">
      <c r="A31" s="2" t="s">
        <v>8</v>
      </c>
      <c r="B31" s="3"/>
      <c r="C31" s="3"/>
      <c r="D31" s="3">
        <v>359.2</v>
      </c>
      <c r="E31" s="3">
        <v>412.4</v>
      </c>
      <c r="F31" s="3">
        <v>412.6</v>
      </c>
      <c r="G31" s="3">
        <v>465.8</v>
      </c>
      <c r="H31" s="3">
        <v>508.6</v>
      </c>
      <c r="I31" s="3">
        <v>343.4</v>
      </c>
      <c r="J31" s="3">
        <v>400.6</v>
      </c>
      <c r="K31" s="3">
        <v>503</v>
      </c>
      <c r="L31" s="3">
        <v>475</v>
      </c>
      <c r="M31" s="3">
        <v>436.4</v>
      </c>
      <c r="N31" s="3">
        <v>354.4</v>
      </c>
      <c r="O31" s="3"/>
      <c r="P31" s="3">
        <f t="shared" si="8"/>
        <v>424.67272727272723</v>
      </c>
      <c r="S31" s="2" t="s">
        <v>8</v>
      </c>
      <c r="T31" s="3"/>
      <c r="U31" s="3"/>
      <c r="V31" s="3">
        <v>57.1</v>
      </c>
      <c r="W31" s="3">
        <v>87.9</v>
      </c>
      <c r="X31" s="3">
        <v>95.4</v>
      </c>
      <c r="Y31" s="3">
        <v>45.6</v>
      </c>
      <c r="Z31" s="3">
        <v>52.2</v>
      </c>
      <c r="AA31" s="3">
        <v>68.400000000000006</v>
      </c>
      <c r="AB31" s="3">
        <v>55.1</v>
      </c>
      <c r="AC31" s="3">
        <v>86.1</v>
      </c>
      <c r="AD31" s="3">
        <v>28</v>
      </c>
      <c r="AE31" s="3">
        <v>98.4</v>
      </c>
      <c r="AF31" s="3">
        <v>77.8</v>
      </c>
      <c r="AG31" s="3"/>
      <c r="AH31" s="3">
        <f t="shared" si="9"/>
        <v>68.36363636363636</v>
      </c>
    </row>
    <row r="32" spans="1:34" ht="12" customHeight="1">
      <c r="A32" s="2" t="s">
        <v>9</v>
      </c>
      <c r="B32" s="3"/>
      <c r="C32" s="3"/>
      <c r="D32" s="3">
        <v>530.5</v>
      </c>
      <c r="E32" s="3">
        <v>368.9</v>
      </c>
      <c r="F32" s="3">
        <v>581.9</v>
      </c>
      <c r="G32" s="3">
        <v>515.20000000000005</v>
      </c>
      <c r="H32" s="3">
        <v>474.5</v>
      </c>
      <c r="I32" s="3">
        <v>614.29999999999995</v>
      </c>
      <c r="J32" s="3">
        <v>537.79999999999995</v>
      </c>
      <c r="K32" s="3">
        <v>607.20000000000005</v>
      </c>
      <c r="L32" s="3">
        <v>549.6</v>
      </c>
      <c r="M32" s="3">
        <v>430</v>
      </c>
      <c r="N32" s="3">
        <v>598.6</v>
      </c>
      <c r="O32" s="3"/>
      <c r="P32" s="3">
        <f t="shared" si="8"/>
        <v>528.04545454545462</v>
      </c>
      <c r="S32" s="2" t="s">
        <v>9</v>
      </c>
      <c r="T32" s="3"/>
      <c r="U32" s="3"/>
      <c r="V32" s="3">
        <v>93</v>
      </c>
      <c r="W32" s="3">
        <v>73.599999999999994</v>
      </c>
      <c r="X32" s="3">
        <v>94.4</v>
      </c>
      <c r="Y32" s="3">
        <v>79.099999999999994</v>
      </c>
      <c r="Z32" s="3">
        <v>86.7</v>
      </c>
      <c r="AA32" s="3">
        <v>87.8</v>
      </c>
      <c r="AB32" s="3">
        <v>79.099999999999994</v>
      </c>
      <c r="AC32" s="3">
        <v>115.7</v>
      </c>
      <c r="AD32" s="3">
        <v>75.3</v>
      </c>
      <c r="AE32" s="3">
        <v>92</v>
      </c>
      <c r="AF32" s="3">
        <v>34</v>
      </c>
      <c r="AG32" s="3"/>
      <c r="AH32" s="3">
        <f t="shared" si="9"/>
        <v>82.790909090909096</v>
      </c>
    </row>
    <row r="33" spans="1:34" ht="12" customHeight="1">
      <c r="A33" s="2" t="s">
        <v>10</v>
      </c>
      <c r="B33" s="3"/>
      <c r="C33" s="3"/>
      <c r="D33" s="3">
        <v>468.4</v>
      </c>
      <c r="E33" s="3">
        <v>484</v>
      </c>
      <c r="F33" s="3">
        <v>496</v>
      </c>
      <c r="G33" s="3">
        <v>420.8</v>
      </c>
      <c r="H33" s="3">
        <v>443.2</v>
      </c>
      <c r="I33" s="3">
        <v>428</v>
      </c>
      <c r="J33" s="3">
        <v>575</v>
      </c>
      <c r="K33" s="3">
        <v>530.1</v>
      </c>
      <c r="L33" s="3">
        <v>451.9</v>
      </c>
      <c r="M33" s="3">
        <v>502.2</v>
      </c>
      <c r="N33" s="3">
        <v>515</v>
      </c>
      <c r="O33" s="3"/>
      <c r="P33" s="3">
        <f t="shared" si="8"/>
        <v>483.14545454545447</v>
      </c>
      <c r="S33" s="2" t="s">
        <v>10</v>
      </c>
      <c r="T33" s="3"/>
      <c r="U33" s="3"/>
      <c r="V33" s="3">
        <v>111.5</v>
      </c>
      <c r="W33" s="3">
        <v>86.7</v>
      </c>
      <c r="X33" s="3">
        <v>127.9</v>
      </c>
      <c r="Y33" s="3">
        <v>102.7</v>
      </c>
      <c r="Z33" s="3">
        <v>115.8</v>
      </c>
      <c r="AA33" s="3">
        <v>126.8</v>
      </c>
      <c r="AB33" s="3">
        <v>110</v>
      </c>
      <c r="AC33" s="3">
        <v>84.3</v>
      </c>
      <c r="AD33" s="3">
        <v>93.4</v>
      </c>
      <c r="AE33" s="3">
        <v>103.4</v>
      </c>
      <c r="AF33" s="3">
        <v>112.2</v>
      </c>
      <c r="AG33" s="3"/>
      <c r="AH33" s="3">
        <f t="shared" si="9"/>
        <v>106.7909090909091</v>
      </c>
    </row>
    <row r="34" spans="1:34" ht="12" customHeight="1">
      <c r="A34" s="2" t="s">
        <v>11</v>
      </c>
      <c r="B34" s="3"/>
      <c r="C34" s="3"/>
      <c r="D34" s="3">
        <v>427.1</v>
      </c>
      <c r="E34" s="3">
        <v>537.5</v>
      </c>
      <c r="F34" s="3">
        <v>496.8</v>
      </c>
      <c r="G34" s="3">
        <v>460.8</v>
      </c>
      <c r="H34" s="3">
        <v>457.6</v>
      </c>
      <c r="I34" s="3">
        <v>420.2</v>
      </c>
      <c r="J34" s="3">
        <v>400.2</v>
      </c>
      <c r="K34" s="3">
        <v>505.6</v>
      </c>
      <c r="L34" s="3">
        <v>519.29999999999995</v>
      </c>
      <c r="M34" s="3">
        <v>408.4</v>
      </c>
      <c r="N34" s="3">
        <v>434.7</v>
      </c>
      <c r="O34" s="3"/>
      <c r="P34" s="3">
        <f t="shared" si="8"/>
        <v>460.74545454545444</v>
      </c>
      <c r="S34" s="2" t="s">
        <v>11</v>
      </c>
      <c r="T34" s="3"/>
      <c r="U34" s="3"/>
      <c r="V34" s="3">
        <v>71.400000000000006</v>
      </c>
      <c r="W34" s="3">
        <v>93.8</v>
      </c>
      <c r="X34" s="3">
        <v>123.6</v>
      </c>
      <c r="Y34" s="3">
        <v>96.9</v>
      </c>
      <c r="Z34" s="3">
        <v>95.7</v>
      </c>
      <c r="AA34" s="3">
        <v>73.599999999999994</v>
      </c>
      <c r="AB34" s="3">
        <v>64.7</v>
      </c>
      <c r="AC34" s="3">
        <v>64.8</v>
      </c>
      <c r="AD34" s="3">
        <v>85.1</v>
      </c>
      <c r="AE34" s="3">
        <v>105.5</v>
      </c>
      <c r="AF34" s="3">
        <v>101.4</v>
      </c>
      <c r="AG34" s="3"/>
      <c r="AH34" s="3">
        <f t="shared" si="9"/>
        <v>88.772727272727266</v>
      </c>
    </row>
    <row r="35" spans="1:34" ht="12" customHeight="1">
      <c r="A35" s="2" t="s">
        <v>12</v>
      </c>
      <c r="B35" s="3"/>
      <c r="C35" s="3"/>
      <c r="D35" s="3">
        <v>381.1</v>
      </c>
      <c r="E35" s="3">
        <v>428.3</v>
      </c>
      <c r="F35" s="3">
        <v>416</v>
      </c>
      <c r="G35" s="3">
        <v>392.6</v>
      </c>
      <c r="H35" s="3">
        <v>391.2</v>
      </c>
      <c r="I35" s="3">
        <v>373.9</v>
      </c>
      <c r="J35" s="3">
        <v>455.1</v>
      </c>
      <c r="K35" s="3">
        <v>467.3</v>
      </c>
      <c r="L35" s="3">
        <v>411</v>
      </c>
      <c r="M35" s="3">
        <v>401.8</v>
      </c>
      <c r="N35" s="3">
        <v>395</v>
      </c>
      <c r="O35" s="3"/>
      <c r="P35" s="3">
        <f t="shared" si="8"/>
        <v>410.3</v>
      </c>
      <c r="S35" s="2" t="s">
        <v>12</v>
      </c>
      <c r="T35" s="3"/>
      <c r="U35" s="3"/>
      <c r="V35" s="3">
        <v>64.3</v>
      </c>
      <c r="W35" s="3">
        <v>75.099999999999994</v>
      </c>
      <c r="X35" s="3">
        <v>98.7</v>
      </c>
      <c r="Y35" s="3">
        <v>95.1</v>
      </c>
      <c r="Z35" s="3">
        <v>115.9</v>
      </c>
      <c r="AA35" s="3">
        <v>71.400000000000006</v>
      </c>
      <c r="AB35" s="3">
        <v>123.3</v>
      </c>
      <c r="AC35" s="3">
        <v>89.4</v>
      </c>
      <c r="AD35" s="3">
        <v>77.400000000000006</v>
      </c>
      <c r="AE35" s="3">
        <v>80.7</v>
      </c>
      <c r="AF35" s="3">
        <v>99.4</v>
      </c>
      <c r="AG35" s="3"/>
      <c r="AH35" s="3">
        <f t="shared" si="9"/>
        <v>90.063636363636348</v>
      </c>
    </row>
    <row r="36" spans="1:34" ht="12" customHeight="1">
      <c r="A36" s="3" t="s">
        <v>0</v>
      </c>
      <c r="B36" s="3"/>
      <c r="C36" s="3"/>
      <c r="D36" s="3">
        <f t="shared" ref="D36:P36" si="10">AVERAGE(D24:D35)</f>
        <v>403.72500000000008</v>
      </c>
      <c r="E36" s="3">
        <f t="shared" si="10"/>
        <v>404.48333333333335</v>
      </c>
      <c r="F36" s="3">
        <f t="shared" si="10"/>
        <v>427.67500000000001</v>
      </c>
      <c r="G36" s="3">
        <f t="shared" si="10"/>
        <v>413.0916666666667</v>
      </c>
      <c r="H36" s="3">
        <f t="shared" si="10"/>
        <v>426.94166666666666</v>
      </c>
      <c r="I36" s="3">
        <f t="shared" si="10"/>
        <v>416.75833333333327</v>
      </c>
      <c r="J36" s="3">
        <f t="shared" si="10"/>
        <v>409.5</v>
      </c>
      <c r="K36" s="3">
        <f t="shared" si="10"/>
        <v>463.96666666666675</v>
      </c>
      <c r="L36" s="3">
        <f t="shared" si="10"/>
        <v>457.55833333333334</v>
      </c>
      <c r="M36" s="3">
        <f t="shared" si="10"/>
        <v>385.69166666666666</v>
      </c>
      <c r="N36" s="3">
        <f t="shared" si="10"/>
        <v>411.72499999999997</v>
      </c>
      <c r="O36" s="3"/>
      <c r="P36" s="3">
        <f t="shared" si="10"/>
        <v>419.99551767676775</v>
      </c>
      <c r="S36" s="3" t="s">
        <v>0</v>
      </c>
      <c r="T36" s="3"/>
      <c r="U36" s="3"/>
      <c r="V36" s="3">
        <f t="shared" ref="V36:AH36" si="11">AVERAGE(V24:V35)</f>
        <v>63.866666666666667</v>
      </c>
      <c r="W36" s="3">
        <f t="shared" si="11"/>
        <v>71.583333333333343</v>
      </c>
      <c r="X36" s="3">
        <f t="shared" si="11"/>
        <v>79.516666666666666</v>
      </c>
      <c r="Y36" s="3">
        <f t="shared" si="11"/>
        <v>69.55</v>
      </c>
      <c r="Z36" s="3">
        <f t="shared" si="11"/>
        <v>72.99166666666666</v>
      </c>
      <c r="AA36" s="3">
        <f t="shared" si="11"/>
        <v>61.408333333333339</v>
      </c>
      <c r="AB36" s="3">
        <f t="shared" si="11"/>
        <v>74.575000000000003</v>
      </c>
      <c r="AC36" s="3">
        <f t="shared" si="11"/>
        <v>76.108333333333334</v>
      </c>
      <c r="AD36" s="3">
        <f t="shared" si="11"/>
        <v>65.974999999999994</v>
      </c>
      <c r="AE36" s="3">
        <f t="shared" si="11"/>
        <v>66.191666666666677</v>
      </c>
      <c r="AF36" s="3">
        <f t="shared" si="11"/>
        <v>62.30833333333333</v>
      </c>
      <c r="AG36" s="3"/>
      <c r="AH36" s="3">
        <f t="shared" si="11"/>
        <v>69.906313131313127</v>
      </c>
    </row>
    <row r="37" spans="1:34" ht="12" customHeight="1"/>
    <row r="38" spans="1:34" ht="12" customHeight="1"/>
    <row r="39" spans="1:34" ht="12" customHeight="1"/>
    <row r="40" spans="1:34" ht="12" customHeight="1"/>
    <row r="41" spans="1:34" ht="12" customHeight="1"/>
    <row r="42" spans="1:34" ht="12" customHeight="1"/>
    <row r="43" spans="1:34" ht="12" customHeight="1"/>
    <row r="44" spans="1:34" ht="12" customHeight="1"/>
    <row r="45" spans="1:34" ht="12" customHeight="1"/>
    <row r="46" spans="1:34" ht="12" customHeight="1"/>
    <row r="47" spans="1:34" ht="12" customHeight="1"/>
    <row r="48" spans="1:34" ht="12" customHeight="1"/>
    <row r="49" ht="12" customHeight="1"/>
    <row r="50" ht="12" customHeight="1"/>
    <row r="51" ht="12" customHeight="1"/>
  </sheetData>
  <phoneticPr fontId="0" type="noConversion"/>
  <printOptions gridLines="1"/>
  <pageMargins left="0" right="0" top="0" bottom="0" header="0.51181102362204722" footer="0.51181102362204722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B5E96F33ACFA449E62D36D047758D5" ma:contentTypeVersion="18" ma:contentTypeDescription="Create a new document." ma:contentTypeScope="" ma:versionID="4d5cb6b91c3447a609d2394abe396ae6">
  <xsd:schema xmlns:xsd="http://www.w3.org/2001/XMLSchema" xmlns:xs="http://www.w3.org/2001/XMLSchema" xmlns:p="http://schemas.microsoft.com/office/2006/metadata/properties" xmlns:ns2="ea88ec78-7785-4fbf-826f-991780592d9a" xmlns:ns3="55e2bc26-33db-4abf-b012-e46f3bf7ced6" targetNamespace="http://schemas.microsoft.com/office/2006/metadata/properties" ma:root="true" ma:fieldsID="d9688795cdca14911ce6bb5818d41615" ns2:_="" ns3:_="">
    <xsd:import namespace="ea88ec78-7785-4fbf-826f-991780592d9a"/>
    <xsd:import namespace="55e2bc26-33db-4abf-b012-e46f3bf7ce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88ec78-7785-4fbf-826f-991780592d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7c35ecd-f063-4690-9567-82a48a5276d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e2bc26-33db-4abf-b012-e46f3bf7ced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49553b1-b213-4891-8682-2ec3b8c94e5f}" ma:internalName="TaxCatchAll" ma:showField="CatchAllData" ma:web="55e2bc26-33db-4abf-b012-e46f3bf7ce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34961B-12F8-4218-A21F-FE303DEC5D17}"/>
</file>

<file path=customXml/itemProps2.xml><?xml version="1.0" encoding="utf-8"?>
<ds:datastoreItem xmlns:ds="http://schemas.openxmlformats.org/officeDocument/2006/customXml" ds:itemID="{67A5493A-9806-4712-A301-0A64A5FF6C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Temp</vt:lpstr>
      <vt:lpstr>Rainfall</vt:lpstr>
      <vt:lpstr>Evapotranspiration</vt:lpstr>
      <vt:lpstr>Moisture Deficit</vt:lpstr>
      <vt:lpstr>Air Frosts</vt:lpstr>
      <vt:lpstr>Soil Temp</vt:lpstr>
      <vt:lpstr>Radiation</vt:lpstr>
      <vt:lpstr>GDD</vt:lpstr>
      <vt:lpstr>Wind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HortResearch</dc:creator>
  <cp:lastModifiedBy>Rob Agnew</cp:lastModifiedBy>
  <cp:lastPrinted>2018-02-02T04:22:57Z</cp:lastPrinted>
  <dcterms:created xsi:type="dcterms:W3CDTF">1999-10-07T04:03:24Z</dcterms:created>
  <dcterms:modified xsi:type="dcterms:W3CDTF">2024-04-03T21:48:03Z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d8f3512-c98a-4fbc-ad6e-3260f1cde3f8_Enabled">
    <vt:lpwstr>true</vt:lpwstr>
  </property>
  <property fmtid="{D5CDD505-2E9C-101B-9397-08002B2CF9AE}" pid="3" name="MSIP_Label_8d8f3512-c98a-4fbc-ad6e-3260f1cde3f8_SetDate">
    <vt:lpwstr>2024-03-06T00:00:35Z</vt:lpwstr>
  </property>
  <property fmtid="{D5CDD505-2E9C-101B-9397-08002B2CF9AE}" pid="4" name="MSIP_Label_8d8f3512-c98a-4fbc-ad6e-3260f1cde3f8_Method">
    <vt:lpwstr>Standard</vt:lpwstr>
  </property>
  <property fmtid="{D5CDD505-2E9C-101B-9397-08002B2CF9AE}" pid="5" name="MSIP_Label_8d8f3512-c98a-4fbc-ad6e-3260f1cde3f8_Name">
    <vt:lpwstr>Internal</vt:lpwstr>
  </property>
  <property fmtid="{D5CDD505-2E9C-101B-9397-08002B2CF9AE}" pid="6" name="MSIP_Label_8d8f3512-c98a-4fbc-ad6e-3260f1cde3f8_SiteId">
    <vt:lpwstr>6ca75ef7-2c66-42e7-af2c-6502153a7e3a</vt:lpwstr>
  </property>
  <property fmtid="{D5CDD505-2E9C-101B-9397-08002B2CF9AE}" pid="7" name="MSIP_Label_8d8f3512-c98a-4fbc-ad6e-3260f1cde3f8_ActionId">
    <vt:lpwstr>3e492fee-442b-4f3f-b5ee-afff1fe30b59</vt:lpwstr>
  </property>
  <property fmtid="{D5CDD505-2E9C-101B-9397-08002B2CF9AE}" pid="8" name="MSIP_Label_8d8f3512-c98a-4fbc-ad6e-3260f1cde3f8_ContentBits">
    <vt:lpwstr>0</vt:lpwstr>
  </property>
</Properties>
</file>